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4850" windowWidth="23250" xWindow="-105" yWindow="-105"/>
  </bookViews>
  <sheets>
    <sheet r:id="rId1" name="★入力表 " sheetId="9"/>
    <sheet r:id="rId2" name="月計表（税率記載）➀" sheetId="10"/>
    <sheet r:id="rId3" name="月計表（税率記載）➁" sheetId="17"/>
    <sheet r:id="rId4" name="月計表（税率記載）➂" sheetId="18"/>
    <sheet r:id="rId5" name="★申告書" sheetId="16"/>
    <sheet r:id="rId6" name="★領収書" sheetId="11"/>
    <sheet r:id="rId7" name="★領収書 (手入力)" sheetId="20"/>
    <sheet r:id="rId8" name="ｺｰﾄﾞ一覧（50音順）" sheetId="7" state="hidden"/>
    <sheet r:id="rId9" name="ｺｰﾄﾞ一覧（ｺｰﾄﾞ順）" sheetId="8" state="hidden"/>
  </sheets>
  <definedNames>
    <definedName hidden="1" localSheetId="1" name="_xlnm._FilterDatabase">'月計表（税率記載）➀'!$C$7:$I$39</definedName>
    <definedName hidden="1" localSheetId="2" name="_xlnm._FilterDatabase">'月計表（税率記載）➁'!$C$7:$I$39</definedName>
    <definedName hidden="1" localSheetId="3" name="_xlnm._FilterDatabase">'月計表（税率記載）➂'!$C$7:$I$39</definedName>
    <definedName localSheetId="5" name="_xlnm.Print_Area">★領収書!$A$1:$BC$33</definedName>
    <definedName localSheetId="6" name="_xlnm.Print_Area">'★領収書 (手入力)'!$A$1:$BC$33</definedName>
    <definedName localSheetId="8" name="_xlnm.Print_Area">'ｺｰﾄﾞ一覧（ｺｰﾄﾞ順）'!$A$1:$C$27</definedName>
    <definedName localSheetId="1" name="_xlnm.Print_Area">'月計表（税率記載）➀'!$B$1:$J$39</definedName>
    <definedName localSheetId="2" name="_xlnm.Print_Area">'月計表（税率記載）➁'!$B$1:$J$39</definedName>
    <definedName localSheetId="3" name="_xlnm.Print_Area">'月計表（税率記載）➂'!$B$1:$J$39</definedName>
    <definedName comment="申告内容" name="ああ">#REF!</definedName>
    <definedName localSheetId="8" name="振興局">#REF!</definedName>
    <definedName comment="申告内容" name="申告内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L45" i="9"/>
  <c r="H45" i="9"/>
  <c r="E45" i="9"/>
  <c r="N44" i="9"/>
  <c r="L23" i="20" s="1"/>
  <c r="N43" i="9"/>
  <c r="P22" i="20" s="1"/>
  <c r="N42" i="9"/>
  <c r="P21" i="20" s="1"/>
  <c r="N41" i="9"/>
  <c r="P20" i="20" s="1"/>
  <c r="N40" i="9"/>
  <c r="S19" i="20" s="1"/>
  <c r="N39" i="9"/>
  <c r="L18" i="20" s="1"/>
  <c r="H26" i="20"/>
  <c r="AR26" i="20" s="1"/>
  <c r="R15" i="20"/>
  <c r="AJ15" i="20" s="1"/>
  <c r="P15" i="20"/>
  <c r="AH15" i="20" s="1"/>
  <c r="N15" i="20"/>
  <c r="AX15" i="20" s="1"/>
  <c r="H16" i="20"/>
  <c r="Z16" i="20" s="1"/>
  <c r="H15" i="20"/>
  <c r="AR15" i="20" s="1"/>
  <c r="E16" i="20"/>
  <c r="AO16" i="20" s="1"/>
  <c r="E15" i="20"/>
  <c r="W15" i="20" s="1"/>
  <c r="B12" i="20"/>
  <c r="V12" i="20" s="1"/>
  <c r="N12" i="20"/>
  <c r="AX12" i="20" s="1"/>
  <c r="B10" i="20"/>
  <c r="V10" i="20" s="1"/>
  <c r="AN9" i="20"/>
  <c r="D9" i="20"/>
  <c r="AP9" i="20" s="1"/>
  <c r="AN8" i="20"/>
  <c r="D8" i="20"/>
  <c r="AP8" i="20" s="1"/>
  <c r="AN7" i="20"/>
  <c r="V7" i="20"/>
  <c r="B7" i="20"/>
  <c r="AN9" i="11"/>
  <c r="AN8" i="11"/>
  <c r="D9" i="11"/>
  <c r="X9" i="11" s="1"/>
  <c r="D8" i="11"/>
  <c r="X8" i="11" s="1"/>
  <c r="B7" i="11"/>
  <c r="V7" i="11" s="1"/>
  <c r="B10" i="11"/>
  <c r="V10" i="11" s="1"/>
  <c r="AF12" i="20" l="1"/>
  <c r="M18" i="20"/>
  <c r="Q18" i="20"/>
  <c r="I19" i="20"/>
  <c r="L19" i="20"/>
  <c r="M19" i="20"/>
  <c r="Q19" i="20"/>
  <c r="P23" i="20"/>
  <c r="I21" i="20"/>
  <c r="Q21" i="20"/>
  <c r="K18" i="20"/>
  <c r="N19" i="20"/>
  <c r="K21" i="20"/>
  <c r="S21" i="20"/>
  <c r="J21" i="20"/>
  <c r="R21" i="20"/>
  <c r="J18" i="20"/>
  <c r="O19" i="20"/>
  <c r="L21" i="20"/>
  <c r="M23" i="20"/>
  <c r="N21" i="20"/>
  <c r="I18" i="20"/>
  <c r="P19" i="20"/>
  <c r="M21" i="20"/>
  <c r="O23" i="20"/>
  <c r="S18" i="20"/>
  <c r="J19" i="20"/>
  <c r="R19" i="20"/>
  <c r="O21" i="20"/>
  <c r="R18" i="20"/>
  <c r="K19" i="20"/>
  <c r="I20" i="20"/>
  <c r="J20" i="20"/>
  <c r="K20" i="20"/>
  <c r="L20" i="20"/>
  <c r="Q20" i="20"/>
  <c r="R20" i="20"/>
  <c r="S20" i="20"/>
  <c r="N23" i="20"/>
  <c r="J23" i="20"/>
  <c r="R23" i="20"/>
  <c r="Q23" i="20"/>
  <c r="K23" i="20"/>
  <c r="S23" i="20"/>
  <c r="I23" i="20"/>
  <c r="Q22" i="20"/>
  <c r="J22" i="20"/>
  <c r="R22" i="20"/>
  <c r="I22" i="20"/>
  <c r="K22" i="20"/>
  <c r="S22" i="20"/>
  <c r="L22" i="20"/>
  <c r="N22" i="20"/>
  <c r="O22" i="20"/>
  <c r="M22" i="20"/>
  <c r="M20" i="20"/>
  <c r="O20" i="20"/>
  <c r="N20" i="20"/>
  <c r="P18" i="20"/>
  <c r="O18" i="20"/>
  <c r="N18" i="20"/>
  <c r="N45" i="9"/>
  <c r="AN12" i="20"/>
  <c r="AP9" i="11"/>
  <c r="AN10" i="20"/>
  <c r="X8" i="20"/>
  <c r="AP8" i="11"/>
  <c r="AF15" i="20"/>
  <c r="X9" i="20"/>
  <c r="Z26" i="20"/>
  <c r="BB15" i="20"/>
  <c r="AZ15" i="20"/>
  <c r="AR16" i="20"/>
  <c r="Z15" i="20"/>
  <c r="W16" i="20"/>
  <c r="AO15" i="20"/>
  <c r="AN10" i="11"/>
  <c r="AN7" i="11"/>
  <c r="BC18" i="20" l="1"/>
  <c r="AK18" i="20"/>
  <c r="M24" i="20"/>
  <c r="L24" i="20"/>
  <c r="R24" i="20"/>
  <c r="S24" i="20"/>
  <c r="K24" i="20"/>
  <c r="J24" i="20"/>
  <c r="N24" i="20"/>
  <c r="Q24" i="20"/>
  <c r="I24" i="20"/>
  <c r="O24" i="20"/>
  <c r="P24" i="20"/>
  <c r="N27" i="9"/>
  <c r="N26" i="9"/>
  <c r="L22" i="11" s="1"/>
  <c r="AV22" i="11" s="1"/>
  <c r="N25" i="9"/>
  <c r="M21" i="11" s="1"/>
  <c r="AW21" i="11" s="1"/>
  <c r="N24" i="9"/>
  <c r="N23" i="9"/>
  <c r="R22" i="11" l="1"/>
  <c r="BB22" i="11" s="1"/>
  <c r="P20" i="11"/>
  <c r="AZ20" i="11" s="1"/>
  <c r="L23" i="11"/>
  <c r="AD23" i="11" s="1"/>
  <c r="Q23" i="11"/>
  <c r="BA23" i="11" s="1"/>
  <c r="J22" i="11"/>
  <c r="AT22" i="11" s="1"/>
  <c r="O19" i="11"/>
  <c r="AG19" i="11" s="1"/>
  <c r="N21" i="11"/>
  <c r="AX21" i="11" s="1"/>
  <c r="I23" i="11"/>
  <c r="AS23" i="11" s="1"/>
  <c r="S22" i="11"/>
  <c r="BC22" i="11" s="1"/>
  <c r="O23" i="11"/>
  <c r="AY23" i="11" s="1"/>
  <c r="S19" i="11"/>
  <c r="AK19" i="11" s="1"/>
  <c r="L19" i="11"/>
  <c r="AV19" i="11" s="1"/>
  <c r="I20" i="11"/>
  <c r="AS20" i="11" s="1"/>
  <c r="Q20" i="11"/>
  <c r="BA20" i="11" s="1"/>
  <c r="K22" i="11"/>
  <c r="AU22" i="11" s="1"/>
  <c r="P23" i="11"/>
  <c r="AZ23" i="11" s="1"/>
  <c r="K19" i="11"/>
  <c r="AC19" i="11" s="1"/>
  <c r="M19" i="11"/>
  <c r="AW19" i="11" s="1"/>
  <c r="J20" i="11"/>
  <c r="AT20" i="11" s="1"/>
  <c r="R20" i="11"/>
  <c r="BB20" i="11" s="1"/>
  <c r="O21" i="11"/>
  <c r="AY21" i="11" s="1"/>
  <c r="N19" i="11"/>
  <c r="AF19" i="11" s="1"/>
  <c r="S20" i="11"/>
  <c r="AK20" i="11" s="1"/>
  <c r="P21" i="11"/>
  <c r="AZ21" i="11" s="1"/>
  <c r="M22" i="11"/>
  <c r="AE22" i="11" s="1"/>
  <c r="R23" i="11"/>
  <c r="AJ23" i="11" s="1"/>
  <c r="L20" i="11"/>
  <c r="AD20" i="11" s="1"/>
  <c r="I21" i="11"/>
  <c r="AA21" i="11" s="1"/>
  <c r="Q21" i="11"/>
  <c r="AI21" i="11" s="1"/>
  <c r="N22" i="11"/>
  <c r="AF22" i="11" s="1"/>
  <c r="K23" i="11"/>
  <c r="AC23" i="11" s="1"/>
  <c r="S23" i="11"/>
  <c r="AK23" i="11" s="1"/>
  <c r="K20" i="11"/>
  <c r="AC20" i="11" s="1"/>
  <c r="J23" i="11"/>
  <c r="AB23" i="11" s="1"/>
  <c r="M20" i="11"/>
  <c r="AE20" i="11" s="1"/>
  <c r="R21" i="11"/>
  <c r="AJ21" i="11" s="1"/>
  <c r="O22" i="11"/>
  <c r="AG22" i="11" s="1"/>
  <c r="I19" i="11"/>
  <c r="AS19" i="11" s="1"/>
  <c r="N20" i="11"/>
  <c r="AF20" i="11" s="1"/>
  <c r="K21" i="11"/>
  <c r="AC21" i="11" s="1"/>
  <c r="S21" i="11"/>
  <c r="AK21" i="11" s="1"/>
  <c r="P22" i="11"/>
  <c r="AH22" i="11" s="1"/>
  <c r="M23" i="11"/>
  <c r="AE23" i="11" s="1"/>
  <c r="P19" i="11"/>
  <c r="AH19" i="11" s="1"/>
  <c r="J21" i="11"/>
  <c r="AB21" i="11" s="1"/>
  <c r="Q19" i="11"/>
  <c r="AI19" i="11" s="1"/>
  <c r="J19" i="11"/>
  <c r="AB19" i="11" s="1"/>
  <c r="R19" i="11"/>
  <c r="AJ19" i="11" s="1"/>
  <c r="O20" i="11"/>
  <c r="AG20" i="11" s="1"/>
  <c r="L21" i="11"/>
  <c r="AD21" i="11" s="1"/>
  <c r="I22" i="11"/>
  <c r="AA22" i="11" s="1"/>
  <c r="Q22" i="11"/>
  <c r="AI22" i="11" s="1"/>
  <c r="N23" i="11"/>
  <c r="AF23" i="11" s="1"/>
  <c r="AE21" i="11"/>
  <c r="AD22" i="11"/>
  <c r="AE19" i="11" l="1"/>
  <c r="AY19" i="11"/>
  <c r="AV20" i="11"/>
  <c r="AG23" i="11"/>
  <c r="AV23" i="11"/>
  <c r="AA23" i="11"/>
  <c r="AI23" i="11"/>
  <c r="AJ22" i="11"/>
  <c r="AB22" i="11"/>
  <c r="AK22" i="11"/>
  <c r="AH20" i="11"/>
  <c r="AA20" i="11"/>
  <c r="AX22" i="11"/>
  <c r="AX19" i="11"/>
  <c r="AV23" i="20"/>
  <c r="AD23" i="20"/>
  <c r="AH22" i="20"/>
  <c r="AZ22" i="20"/>
  <c r="AW22" i="20"/>
  <c r="AE22" i="20"/>
  <c r="AB21" i="20"/>
  <c r="AT21" i="20"/>
  <c r="AS19" i="20"/>
  <c r="AA19" i="20"/>
  <c r="AY19" i="20"/>
  <c r="AG19" i="20"/>
  <c r="AH23" i="20"/>
  <c r="AZ23" i="20"/>
  <c r="AW23" i="20"/>
  <c r="AE23" i="20"/>
  <c r="BB20" i="20"/>
  <c r="AJ20" i="20"/>
  <c r="AI21" i="20"/>
  <c r="BA21" i="20"/>
  <c r="AG23" i="20"/>
  <c r="AY23" i="20"/>
  <c r="AT20" i="20"/>
  <c r="AB20" i="20"/>
  <c r="AU19" i="11"/>
  <c r="AF21" i="11"/>
  <c r="AA22" i="20"/>
  <c r="AS22" i="20"/>
  <c r="AX22" i="20"/>
  <c r="AF22" i="20"/>
  <c r="AJ21" i="20"/>
  <c r="BB21" i="20"/>
  <c r="AT19" i="20"/>
  <c r="AB19" i="20"/>
  <c r="AZ19" i="20"/>
  <c r="AH19" i="20"/>
  <c r="AA23" i="20"/>
  <c r="AS23" i="20"/>
  <c r="AC20" i="20"/>
  <c r="AU20" i="20"/>
  <c r="AF19" i="20"/>
  <c r="AX19" i="20"/>
  <c r="AI22" i="20"/>
  <c r="BA22" i="20"/>
  <c r="AC21" i="20"/>
  <c r="AU21" i="20"/>
  <c r="BB19" i="20"/>
  <c r="AJ19" i="20"/>
  <c r="BA19" i="20"/>
  <c r="AI19" i="20"/>
  <c r="AI23" i="20"/>
  <c r="BA23" i="20"/>
  <c r="AK20" i="20"/>
  <c r="BC20" i="20"/>
  <c r="AY22" i="20"/>
  <c r="AG22" i="20"/>
  <c r="AB22" i="20"/>
  <c r="AT22" i="20"/>
  <c r="AK21" i="20"/>
  <c r="BC21" i="20"/>
  <c r="AU19" i="20"/>
  <c r="AC19" i="20"/>
  <c r="AB23" i="20"/>
  <c r="AT23" i="20"/>
  <c r="AD20" i="20"/>
  <c r="AV20" i="20"/>
  <c r="AV22" i="20"/>
  <c r="AD22" i="20"/>
  <c r="AJ22" i="20"/>
  <c r="BB22" i="20"/>
  <c r="AY21" i="20"/>
  <c r="AG21" i="20"/>
  <c r="AW21" i="20"/>
  <c r="AE21" i="20"/>
  <c r="BC19" i="20"/>
  <c r="AK19" i="20"/>
  <c r="AJ23" i="20"/>
  <c r="BB23" i="20"/>
  <c r="AZ20" i="20"/>
  <c r="AH20" i="20"/>
  <c r="AE20" i="20"/>
  <c r="AW20" i="20"/>
  <c r="BA21" i="11"/>
  <c r="AU22" i="20"/>
  <c r="AC22" i="20"/>
  <c r="AZ21" i="20"/>
  <c r="AH21" i="20"/>
  <c r="AD21" i="20"/>
  <c r="AV21" i="20"/>
  <c r="AD19" i="20"/>
  <c r="AV19" i="20"/>
  <c r="AU23" i="20"/>
  <c r="AC23" i="20"/>
  <c r="AS20" i="20"/>
  <c r="AA20" i="20"/>
  <c r="AX20" i="20"/>
  <c r="AF20" i="20"/>
  <c r="AK22" i="20"/>
  <c r="BC22" i="20"/>
  <c r="AA21" i="20"/>
  <c r="AS21" i="20"/>
  <c r="AX21" i="20"/>
  <c r="AF21" i="20"/>
  <c r="AE19" i="20"/>
  <c r="AW19" i="20"/>
  <c r="AX23" i="20"/>
  <c r="AF23" i="20"/>
  <c r="BC23" i="20"/>
  <c r="AK23" i="20"/>
  <c r="BA20" i="20"/>
  <c r="AI20" i="20"/>
  <c r="AY20" i="20"/>
  <c r="AG20" i="20"/>
  <c r="AU21" i="11"/>
  <c r="AW20" i="11"/>
  <c r="AT23" i="11"/>
  <c r="AD19" i="11"/>
  <c r="BC19" i="11"/>
  <c r="AS21" i="11"/>
  <c r="AU20" i="11"/>
  <c r="AX20" i="11"/>
  <c r="AT21" i="11"/>
  <c r="AA19" i="11"/>
  <c r="BC23" i="11"/>
  <c r="AI20" i="11"/>
  <c r="AY22" i="11"/>
  <c r="BB19" i="11"/>
  <c r="BA19" i="11"/>
  <c r="BB21" i="11"/>
  <c r="AH21" i="11"/>
  <c r="AB20" i="11"/>
  <c r="AT19" i="11"/>
  <c r="BC21" i="11"/>
  <c r="AH23" i="11"/>
  <c r="AG21" i="11"/>
  <c r="AZ22" i="11"/>
  <c r="BC20" i="11"/>
  <c r="AU23" i="11"/>
  <c r="BB23" i="11"/>
  <c r="AZ19" i="11"/>
  <c r="BA22" i="11"/>
  <c r="AX23" i="11"/>
  <c r="AW23" i="11"/>
  <c r="AS22" i="11"/>
  <c r="AY20" i="11"/>
  <c r="AV21" i="11"/>
  <c r="AC22" i="11"/>
  <c r="AJ20" i="11"/>
  <c r="AW22" i="11"/>
  <c r="H26" i="11"/>
  <c r="AR26" i="11" s="1"/>
  <c r="E16" i="11"/>
  <c r="AO16" i="11" s="1"/>
  <c r="H16" i="11"/>
  <c r="Z16" i="11" s="1"/>
  <c r="H15" i="11"/>
  <c r="Z15" i="11" s="1"/>
  <c r="E15" i="11"/>
  <c r="AO15" i="11" s="1"/>
  <c r="B12" i="11"/>
  <c r="V12" i="11" s="1"/>
  <c r="W15" i="11" l="1"/>
  <c r="W16" i="11"/>
  <c r="AN12" i="11"/>
  <c r="AR15" i="11"/>
  <c r="AR16" i="11"/>
  <c r="Z26" i="11"/>
  <c r="N12" i="11"/>
  <c r="R15" i="11"/>
  <c r="BB15" i="11" s="1"/>
  <c r="P15" i="11"/>
  <c r="AZ15" i="11" s="1"/>
  <c r="N15" i="11"/>
  <c r="AX15" i="11" s="1"/>
  <c r="AH15" i="11" l="1"/>
  <c r="AF12" i="11"/>
  <c r="AX12" i="11"/>
  <c r="AF15" i="11"/>
  <c r="AJ15" i="11"/>
  <c r="L22" i="9"/>
  <c r="L28" i="9" s="1"/>
  <c r="H22" i="9"/>
  <c r="H28" i="9" s="1"/>
  <c r="H25" i="16"/>
  <c r="H32" i="16"/>
  <c r="H31" i="16"/>
  <c r="H30" i="16"/>
  <c r="H29" i="16"/>
  <c r="D34" i="16"/>
  <c r="D33" i="16"/>
  <c r="D32" i="16"/>
  <c r="D31" i="16"/>
  <c r="D30" i="16"/>
  <c r="D29" i="16"/>
  <c r="H24" i="16"/>
  <c r="H23" i="16"/>
  <c r="H22" i="16"/>
  <c r="J39" i="17"/>
  <c r="I39" i="17"/>
  <c r="D26" i="16" s="1"/>
  <c r="D25" i="16"/>
  <c r="D24" i="16"/>
  <c r="D23" i="16"/>
  <c r="D22" i="16"/>
  <c r="H16" i="16"/>
  <c r="H15" i="16"/>
  <c r="D19" i="16"/>
  <c r="D16" i="16"/>
  <c r="D15" i="16"/>
  <c r="F3" i="18"/>
  <c r="H39" i="18"/>
  <c r="G39" i="18"/>
  <c r="E39" i="18"/>
  <c r="D39" i="18"/>
  <c r="C39" i="18"/>
  <c r="I38" i="18"/>
  <c r="F38" i="18"/>
  <c r="I37" i="18"/>
  <c r="F37" i="18"/>
  <c r="J37" i="18" s="1"/>
  <c r="I36" i="18"/>
  <c r="F36" i="18"/>
  <c r="J36" i="18" s="1"/>
  <c r="J35" i="18"/>
  <c r="I35" i="18"/>
  <c r="F35" i="18"/>
  <c r="I34" i="18"/>
  <c r="J34" i="18" s="1"/>
  <c r="F34" i="18"/>
  <c r="I33" i="18"/>
  <c r="F33" i="18"/>
  <c r="J33" i="18" s="1"/>
  <c r="I32" i="18"/>
  <c r="F32" i="18"/>
  <c r="J31" i="18"/>
  <c r="I31" i="18"/>
  <c r="F31" i="18"/>
  <c r="I30" i="18"/>
  <c r="J30" i="18" s="1"/>
  <c r="F30" i="18"/>
  <c r="I29" i="18"/>
  <c r="F29" i="18"/>
  <c r="J29" i="18" s="1"/>
  <c r="I28" i="18"/>
  <c r="F28" i="18"/>
  <c r="J28" i="18" s="1"/>
  <c r="J27" i="18"/>
  <c r="I27" i="18"/>
  <c r="F27" i="18"/>
  <c r="I26" i="18"/>
  <c r="J26" i="18" s="1"/>
  <c r="F26" i="18"/>
  <c r="I25" i="18"/>
  <c r="F25" i="18"/>
  <c r="J25" i="18" s="1"/>
  <c r="I24" i="18"/>
  <c r="F24" i="18"/>
  <c r="J24" i="18" s="1"/>
  <c r="J23" i="18"/>
  <c r="I23" i="18"/>
  <c r="F23" i="18"/>
  <c r="I22" i="18"/>
  <c r="J22" i="18" s="1"/>
  <c r="F22" i="18"/>
  <c r="I21" i="18"/>
  <c r="F21" i="18"/>
  <c r="J21" i="18" s="1"/>
  <c r="I20" i="18"/>
  <c r="F20" i="18"/>
  <c r="J20" i="18" s="1"/>
  <c r="I19" i="18"/>
  <c r="F19" i="18"/>
  <c r="J19" i="18" s="1"/>
  <c r="I18" i="18"/>
  <c r="J18" i="18" s="1"/>
  <c r="F18" i="18"/>
  <c r="I17" i="18"/>
  <c r="F17" i="18"/>
  <c r="J17" i="18" s="1"/>
  <c r="I16" i="18"/>
  <c r="F16" i="18"/>
  <c r="J16" i="18" s="1"/>
  <c r="J15" i="18"/>
  <c r="I15" i="18"/>
  <c r="F15" i="18"/>
  <c r="I14" i="18"/>
  <c r="J14" i="18" s="1"/>
  <c r="F14" i="18"/>
  <c r="I13" i="18"/>
  <c r="F13" i="18"/>
  <c r="J13" i="18" s="1"/>
  <c r="I12" i="18"/>
  <c r="F12" i="18"/>
  <c r="J12" i="18" s="1"/>
  <c r="I11" i="18"/>
  <c r="F11" i="18"/>
  <c r="J11" i="18" s="1"/>
  <c r="I10" i="18"/>
  <c r="J10" i="18" s="1"/>
  <c r="F10" i="18"/>
  <c r="I9" i="18"/>
  <c r="F9" i="18"/>
  <c r="J9" i="18" s="1"/>
  <c r="I8" i="18"/>
  <c r="F8" i="18"/>
  <c r="J8" i="18" s="1"/>
  <c r="D4" i="18"/>
  <c r="I3" i="18"/>
  <c r="D3" i="18"/>
  <c r="F3" i="17"/>
  <c r="H39" i="17"/>
  <c r="G39" i="17"/>
  <c r="E39" i="17"/>
  <c r="D39" i="17"/>
  <c r="C39" i="17"/>
  <c r="I38" i="17"/>
  <c r="F38" i="17"/>
  <c r="J38" i="17" s="1"/>
  <c r="I37" i="17"/>
  <c r="J37" i="17" s="1"/>
  <c r="F37" i="17"/>
  <c r="I36" i="17"/>
  <c r="J36" i="17" s="1"/>
  <c r="F36" i="17"/>
  <c r="I35" i="17"/>
  <c r="F35" i="17"/>
  <c r="J35" i="17" s="1"/>
  <c r="I34" i="17"/>
  <c r="F34" i="17"/>
  <c r="J34" i="17" s="1"/>
  <c r="J33" i="17"/>
  <c r="I33" i="17"/>
  <c r="F33" i="17"/>
  <c r="I32" i="17"/>
  <c r="F32" i="17"/>
  <c r="J32" i="17" s="1"/>
  <c r="I31" i="17"/>
  <c r="F31" i="17"/>
  <c r="J31" i="17" s="1"/>
  <c r="I30" i="17"/>
  <c r="F30" i="17"/>
  <c r="J30" i="17" s="1"/>
  <c r="I29" i="17"/>
  <c r="J29" i="17" s="1"/>
  <c r="F29" i="17"/>
  <c r="I28" i="17"/>
  <c r="F28" i="17"/>
  <c r="I27" i="17"/>
  <c r="F27" i="17"/>
  <c r="J27" i="17" s="1"/>
  <c r="I26" i="17"/>
  <c r="F26" i="17"/>
  <c r="J26" i="17" s="1"/>
  <c r="J25" i="17"/>
  <c r="I25" i="17"/>
  <c r="F25" i="17"/>
  <c r="I24" i="17"/>
  <c r="F24" i="17"/>
  <c r="J24" i="17" s="1"/>
  <c r="I23" i="17"/>
  <c r="F23" i="17"/>
  <c r="J23" i="17" s="1"/>
  <c r="I22" i="17"/>
  <c r="F22" i="17"/>
  <c r="J22" i="17" s="1"/>
  <c r="I21" i="17"/>
  <c r="J21" i="17" s="1"/>
  <c r="F21" i="17"/>
  <c r="I20" i="17"/>
  <c r="J20" i="17" s="1"/>
  <c r="F20" i="17"/>
  <c r="I19" i="17"/>
  <c r="F19" i="17"/>
  <c r="J19" i="17" s="1"/>
  <c r="I18" i="17"/>
  <c r="F18" i="17"/>
  <c r="J18" i="17" s="1"/>
  <c r="J17" i="17"/>
  <c r="I17" i="17"/>
  <c r="F17" i="17"/>
  <c r="I16" i="17"/>
  <c r="F16" i="17"/>
  <c r="J16" i="17" s="1"/>
  <c r="I15" i="17"/>
  <c r="F15" i="17"/>
  <c r="J15" i="17" s="1"/>
  <c r="I14" i="17"/>
  <c r="F14" i="17"/>
  <c r="J14" i="17" s="1"/>
  <c r="I13" i="17"/>
  <c r="J13" i="17" s="1"/>
  <c r="F13" i="17"/>
  <c r="I12" i="17"/>
  <c r="F12" i="17"/>
  <c r="I11" i="17"/>
  <c r="F11" i="17"/>
  <c r="J11" i="17" s="1"/>
  <c r="I10" i="17"/>
  <c r="F10" i="17"/>
  <c r="J9" i="17"/>
  <c r="I9" i="17"/>
  <c r="F9" i="17"/>
  <c r="I8" i="17"/>
  <c r="F8" i="17"/>
  <c r="J8" i="17" s="1"/>
  <c r="D4" i="17"/>
  <c r="I3" i="17"/>
  <c r="D3" i="17"/>
  <c r="C39" i="10"/>
  <c r="D39" i="10"/>
  <c r="E39" i="10"/>
  <c r="D17" i="16" s="1"/>
  <c r="H17" i="16" s="1"/>
  <c r="H18" i="16" s="1"/>
  <c r="E22" i="9" s="1"/>
  <c r="E28" i="9" s="1"/>
  <c r="G39" i="10"/>
  <c r="H39" i="10"/>
  <c r="F8" i="10"/>
  <c r="I38" i="10"/>
  <c r="F3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8" i="10"/>
  <c r="F9" i="10"/>
  <c r="F10" i="10"/>
  <c r="F11" i="10"/>
  <c r="F12" i="10"/>
  <c r="F13" i="10"/>
  <c r="F14" i="10"/>
  <c r="F15" i="10"/>
  <c r="F16" i="10"/>
  <c r="F17" i="10"/>
  <c r="F18" i="10"/>
  <c r="F19" i="10"/>
  <c r="F20" i="10"/>
  <c r="F21" i="10"/>
  <c r="F22" i="10"/>
  <c r="F23" i="10"/>
  <c r="F24" i="10"/>
  <c r="F25" i="10"/>
  <c r="F26" i="10"/>
  <c r="F27" i="10"/>
  <c r="J27" i="10" s="1"/>
  <c r="F28" i="10"/>
  <c r="F29" i="10"/>
  <c r="F30" i="10"/>
  <c r="F31" i="10"/>
  <c r="F32" i="10"/>
  <c r="F33" i="10"/>
  <c r="F34" i="10"/>
  <c r="F35" i="10"/>
  <c r="F36" i="10"/>
  <c r="F37" i="10"/>
  <c r="D4" i="10"/>
  <c r="I3" i="10"/>
  <c r="F3" i="10"/>
  <c r="D3" i="10"/>
  <c r="N22" i="9" l="1"/>
  <c r="H35" i="16"/>
  <c r="J32" i="18"/>
  <c r="J38" i="18"/>
  <c r="I39" i="18"/>
  <c r="F39" i="18"/>
  <c r="J10" i="17"/>
  <c r="J12" i="17"/>
  <c r="J28" i="17"/>
  <c r="F39" i="17"/>
  <c r="D27" i="16" s="1"/>
  <c r="J37" i="10"/>
  <c r="F39" i="10"/>
  <c r="J32" i="10"/>
  <c r="I39" i="10"/>
  <c r="J31" i="10"/>
  <c r="J16" i="10"/>
  <c r="J15" i="10"/>
  <c r="J24" i="10"/>
  <c r="J23" i="10"/>
  <c r="J38" i="10"/>
  <c r="J8" i="10"/>
  <c r="J36" i="10"/>
  <c r="J20" i="10"/>
  <c r="J12" i="10"/>
  <c r="J35" i="10"/>
  <c r="J11" i="10"/>
  <c r="J28" i="10"/>
  <c r="J19" i="10"/>
  <c r="J30" i="10"/>
  <c r="J22" i="10"/>
  <c r="J14" i="10"/>
  <c r="J29" i="10"/>
  <c r="J21" i="10"/>
  <c r="J13" i="10"/>
  <c r="J34" i="10"/>
  <c r="J26" i="10"/>
  <c r="J18" i="10"/>
  <c r="J10" i="10"/>
  <c r="J33" i="10"/>
  <c r="J25" i="10"/>
  <c r="J17" i="10"/>
  <c r="J9" i="10"/>
  <c r="A31" i="16"/>
  <c r="A24" i="16"/>
  <c r="A30" i="16"/>
  <c r="A23" i="16"/>
  <c r="A16" i="16"/>
  <c r="A17" i="16"/>
  <c r="C13" i="16"/>
  <c r="C12" i="16"/>
  <c r="E2" i="16"/>
  <c r="D10" i="16"/>
  <c r="D9" i="16"/>
  <c r="D8" i="16"/>
  <c r="D7" i="16"/>
  <c r="L18" i="11" l="1"/>
  <c r="S18" i="11"/>
  <c r="R18" i="11"/>
  <c r="P18" i="11"/>
  <c r="M18" i="11"/>
  <c r="Q18" i="11"/>
  <c r="O18" i="11"/>
  <c r="N18" i="11"/>
  <c r="N28" i="9"/>
  <c r="J39" i="10"/>
  <c r="D20" i="16" s="1"/>
  <c r="D18" i="16"/>
  <c r="I18" i="11"/>
  <c r="J18" i="11"/>
  <c r="K18" i="11"/>
  <c r="J39" i="18"/>
  <c r="AV18" i="20" l="1"/>
  <c r="AD18" i="20"/>
  <c r="AE18" i="20"/>
  <c r="AW18" i="20"/>
  <c r="AF18" i="20"/>
  <c r="AX18" i="20"/>
  <c r="AG18" i="20"/>
  <c r="AY18" i="20"/>
  <c r="BB18" i="20"/>
  <c r="AJ18" i="20"/>
  <c r="AZ18" i="20"/>
  <c r="AH18" i="20"/>
  <c r="AT18" i="20"/>
  <c r="AB18" i="20"/>
  <c r="AS18" i="20"/>
  <c r="AA18" i="20"/>
  <c r="BA18" i="20"/>
  <c r="AI18" i="20"/>
  <c r="AU18" i="20"/>
  <c r="AC18" i="20"/>
  <c r="AW18" i="11"/>
  <c r="AE18" i="11"/>
  <c r="AJ18" i="11"/>
  <c r="BB18" i="11"/>
  <c r="AK18" i="11"/>
  <c r="BC18" i="11"/>
  <c r="AZ18" i="11"/>
  <c r="AH18" i="11"/>
  <c r="S24" i="11"/>
  <c r="K24" i="11"/>
  <c r="R24" i="11"/>
  <c r="J24" i="11"/>
  <c r="Q24" i="11"/>
  <c r="I24" i="11"/>
  <c r="P24" i="11"/>
  <c r="O24" i="11"/>
  <c r="N24" i="11"/>
  <c r="M24" i="11"/>
  <c r="L24" i="11"/>
  <c r="AV18" i="11"/>
  <c r="AD18" i="11"/>
  <c r="AX18" i="11"/>
  <c r="AF18" i="11"/>
  <c r="AG18" i="11"/>
  <c r="AY18" i="11"/>
  <c r="AI18" i="11"/>
  <c r="BA18" i="11"/>
  <c r="AC18" i="11"/>
  <c r="AU18" i="11"/>
  <c r="AB18" i="11"/>
  <c r="AT18" i="11"/>
  <c r="AA18" i="11"/>
  <c r="AS18" i="11"/>
  <c r="AX24" i="20" l="1"/>
  <c r="AF24" i="20"/>
  <c r="BC24" i="20"/>
  <c r="AK24" i="20"/>
  <c r="AH24" i="20"/>
  <c r="AZ24" i="20"/>
  <c r="AV24" i="20"/>
  <c r="AD24" i="20"/>
  <c r="AA24" i="20"/>
  <c r="AS24" i="20"/>
  <c r="AG24" i="20"/>
  <c r="AY24" i="20"/>
  <c r="AI24" i="20"/>
  <c r="BA24" i="20"/>
  <c r="AT24" i="20"/>
  <c r="AB24" i="20"/>
  <c r="BB24" i="20"/>
  <c r="AJ24" i="20"/>
  <c r="AW24" i="20"/>
  <c r="AE24" i="20"/>
  <c r="AU24" i="20"/>
  <c r="AC24" i="20"/>
  <c r="AB24" i="11"/>
  <c r="AT24" i="11"/>
  <c r="AD24" i="11"/>
  <c r="AV24" i="11"/>
  <c r="AJ24" i="11"/>
  <c r="BB24" i="11"/>
  <c r="AI24" i="11"/>
  <c r="BA24" i="11"/>
  <c r="AW24" i="11"/>
  <c r="AE24" i="11"/>
  <c r="AC24" i="11"/>
  <c r="AU24" i="11"/>
  <c r="AX24" i="11"/>
  <c r="AF24" i="11"/>
  <c r="AK24" i="11"/>
  <c r="BC24" i="11"/>
  <c r="AY24" i="11"/>
  <c r="AG24" i="11"/>
  <c r="AH24" i="11"/>
  <c r="AZ24" i="11"/>
  <c r="AA24" i="11"/>
  <c r="AS24" i="11"/>
  <c r="D38" i="9"/>
  <c r="K38" i="9"/>
  <c r="G38" i="9"/>
  <c r="K21" i="9"/>
  <c r="G21" i="9"/>
  <c r="D21" i="9"/>
</calcChain>
</file>

<file path=xl/sharedStrings.xml><?xml version="1.0" encoding="utf-8"?>
<sst xmlns="http://schemas.openxmlformats.org/spreadsheetml/2006/main" count="1232" uniqueCount="635">
  <si>
    <t>令和</t>
    <rPh sb="0" eb="2">
      <t>レイワ</t>
    </rPh>
    <phoneticPr fontId="1"/>
  </si>
  <si>
    <t>事務所コード一覧（市町村５０音順）</t>
    <rPh sb="0" eb="2">
      <t>ジム</t>
    </rPh>
    <rPh sb="2" eb="3">
      <t>ショ</t>
    </rPh>
    <rPh sb="6" eb="8">
      <t>イチラン</t>
    </rPh>
    <rPh sb="9" eb="12">
      <t>シチョウソン</t>
    </rPh>
    <rPh sb="14" eb="15">
      <t>オン</t>
    </rPh>
    <rPh sb="15" eb="16">
      <t>ジュン</t>
    </rPh>
    <phoneticPr fontId="5"/>
  </si>
  <si>
    <t>「札幌市」と「北海道外」の事務所コードは「２１０」です。</t>
    <phoneticPr fontId="5"/>
  </si>
  <si>
    <t>市町村名</t>
    <rPh sb="0" eb="3">
      <t>シチョウソン</t>
    </rPh>
    <rPh sb="3" eb="4">
      <t>メイ</t>
    </rPh>
    <phoneticPr fontId="5"/>
  </si>
  <si>
    <t>事務所</t>
    <phoneticPr fontId="5"/>
  </si>
  <si>
    <t>かな</t>
    <phoneticPr fontId="5"/>
  </si>
  <si>
    <t>コード</t>
    <phoneticPr fontId="5"/>
  </si>
  <si>
    <t>あ</t>
    <phoneticPr fontId="5"/>
  </si>
  <si>
    <t>愛別町</t>
    <phoneticPr fontId="5"/>
  </si>
  <si>
    <t>あいべつちょう</t>
    <phoneticPr fontId="5"/>
  </si>
  <si>
    <t>０６０</t>
    <phoneticPr fontId="5"/>
  </si>
  <si>
    <t>こ</t>
    <phoneticPr fontId="5"/>
  </si>
  <si>
    <t>小清水町</t>
    <phoneticPr fontId="5"/>
  </si>
  <si>
    <t>こしみずちょう</t>
    <phoneticPr fontId="5"/>
  </si>
  <si>
    <t>０９０</t>
    <phoneticPr fontId="5"/>
  </si>
  <si>
    <t>南幌町</t>
    <phoneticPr fontId="5"/>
  </si>
  <si>
    <t>なんぽろちょう</t>
    <phoneticPr fontId="5"/>
  </si>
  <si>
    <t>０５０</t>
    <phoneticPr fontId="5"/>
  </si>
  <si>
    <t>赤井川村</t>
    <phoneticPr fontId="5"/>
  </si>
  <si>
    <t>あかいがわむら</t>
    <phoneticPr fontId="5"/>
  </si>
  <si>
    <t>０４１</t>
    <phoneticPr fontId="5"/>
  </si>
  <si>
    <t>さ</t>
    <phoneticPr fontId="5"/>
  </si>
  <si>
    <t>札幌市</t>
    <phoneticPr fontId="5"/>
  </si>
  <si>
    <t>さっぽろし</t>
    <phoneticPr fontId="5"/>
  </si>
  <si>
    <t>２１０</t>
    <phoneticPr fontId="5"/>
  </si>
  <si>
    <t>に</t>
    <phoneticPr fontId="5"/>
  </si>
  <si>
    <t>新冠町</t>
    <phoneticPr fontId="5"/>
  </si>
  <si>
    <t>にいかっぷちょう</t>
    <phoneticPr fontId="5"/>
  </si>
  <si>
    <t>１１０</t>
    <phoneticPr fontId="5"/>
  </si>
  <si>
    <t>赤平市</t>
    <phoneticPr fontId="5"/>
  </si>
  <si>
    <t>あかびらし</t>
    <phoneticPr fontId="5"/>
  </si>
  <si>
    <t>様似町</t>
    <phoneticPr fontId="5"/>
  </si>
  <si>
    <t>さまにちょう</t>
    <phoneticPr fontId="5"/>
  </si>
  <si>
    <t>仁木町</t>
    <phoneticPr fontId="5"/>
  </si>
  <si>
    <t>にきちょう</t>
    <phoneticPr fontId="5"/>
  </si>
  <si>
    <t>旭川市</t>
    <phoneticPr fontId="5"/>
  </si>
  <si>
    <t>あさひかわし</t>
    <phoneticPr fontId="5"/>
  </si>
  <si>
    <t>更別村</t>
    <phoneticPr fontId="5"/>
  </si>
  <si>
    <t>さらべつむら</t>
    <phoneticPr fontId="5"/>
  </si>
  <si>
    <t>１２０</t>
    <phoneticPr fontId="5"/>
  </si>
  <si>
    <t>西興部村</t>
    <phoneticPr fontId="5"/>
  </si>
  <si>
    <t>にしおこっぺむら</t>
    <phoneticPr fontId="5"/>
  </si>
  <si>
    <t>０９２</t>
    <phoneticPr fontId="5"/>
  </si>
  <si>
    <t>芦別市</t>
    <phoneticPr fontId="5"/>
  </si>
  <si>
    <t>あしべつし</t>
    <phoneticPr fontId="5"/>
  </si>
  <si>
    <t>猿払村</t>
    <phoneticPr fontId="5"/>
  </si>
  <si>
    <t>さるふつむら</t>
    <phoneticPr fontId="5"/>
  </si>
  <si>
    <t>０８０</t>
    <phoneticPr fontId="5"/>
  </si>
  <si>
    <t>ニセコ町</t>
    <phoneticPr fontId="5"/>
  </si>
  <si>
    <t>にせこちょう</t>
    <phoneticPr fontId="5"/>
  </si>
  <si>
    <t>０４０</t>
    <phoneticPr fontId="5"/>
  </si>
  <si>
    <t>足寄町</t>
    <phoneticPr fontId="5"/>
  </si>
  <si>
    <t>あしょろちょう</t>
    <phoneticPr fontId="5"/>
  </si>
  <si>
    <t>佐呂間町</t>
    <phoneticPr fontId="5"/>
  </si>
  <si>
    <t>さろまちょう</t>
    <phoneticPr fontId="5"/>
  </si>
  <si>
    <t>０９１</t>
    <phoneticPr fontId="5"/>
  </si>
  <si>
    <t>ぬ</t>
    <phoneticPr fontId="5"/>
  </si>
  <si>
    <t>沼田町</t>
    <phoneticPr fontId="5"/>
  </si>
  <si>
    <t>ぬまたちょう</t>
    <phoneticPr fontId="5"/>
  </si>
  <si>
    <t>０５１</t>
    <phoneticPr fontId="5"/>
  </si>
  <si>
    <t>厚岸町</t>
    <phoneticPr fontId="5"/>
  </si>
  <si>
    <t>あっけしちょう</t>
    <phoneticPr fontId="5"/>
  </si>
  <si>
    <t>１３０</t>
    <phoneticPr fontId="5"/>
  </si>
  <si>
    <t>し</t>
    <phoneticPr fontId="5"/>
  </si>
  <si>
    <t>鹿追町</t>
    <phoneticPr fontId="5"/>
  </si>
  <si>
    <t>しかおいちょう</t>
    <phoneticPr fontId="5"/>
  </si>
  <si>
    <t>ね</t>
    <phoneticPr fontId="5"/>
  </si>
  <si>
    <t>根室市</t>
    <phoneticPr fontId="5"/>
  </si>
  <si>
    <t>ねむろし</t>
    <phoneticPr fontId="5"/>
  </si>
  <si>
    <t>１４０</t>
    <phoneticPr fontId="5"/>
  </si>
  <si>
    <t>厚沢部町</t>
    <phoneticPr fontId="5"/>
  </si>
  <si>
    <t>あっさぶちょう</t>
    <phoneticPr fontId="5"/>
  </si>
  <si>
    <t>０３０</t>
    <phoneticPr fontId="5"/>
  </si>
  <si>
    <t>鹿部町</t>
    <phoneticPr fontId="5"/>
  </si>
  <si>
    <t>しかべちょう</t>
    <phoneticPr fontId="5"/>
  </si>
  <si>
    <t>０２０</t>
    <phoneticPr fontId="5"/>
  </si>
  <si>
    <t>の</t>
    <phoneticPr fontId="5"/>
  </si>
  <si>
    <t>登別市</t>
    <phoneticPr fontId="5"/>
  </si>
  <si>
    <t>のぼりべつし</t>
    <phoneticPr fontId="5"/>
  </si>
  <si>
    <t>１００</t>
    <phoneticPr fontId="5"/>
  </si>
  <si>
    <t>厚真町</t>
    <phoneticPr fontId="5"/>
  </si>
  <si>
    <t>あつまちょう</t>
    <phoneticPr fontId="5"/>
  </si>
  <si>
    <t>１０１</t>
    <phoneticPr fontId="5"/>
  </si>
  <si>
    <t>標茶町</t>
    <phoneticPr fontId="5"/>
  </si>
  <si>
    <t>しべちゃちょう</t>
    <phoneticPr fontId="5"/>
  </si>
  <si>
    <t>は</t>
    <phoneticPr fontId="5"/>
  </si>
  <si>
    <t>函館市</t>
    <phoneticPr fontId="5"/>
  </si>
  <si>
    <t>はこだてし</t>
    <phoneticPr fontId="5"/>
  </si>
  <si>
    <t>網走市</t>
    <phoneticPr fontId="5"/>
  </si>
  <si>
    <t>あばしりし</t>
    <phoneticPr fontId="5"/>
  </si>
  <si>
    <t>士別市</t>
    <phoneticPr fontId="5"/>
  </si>
  <si>
    <t>しべつし</t>
    <phoneticPr fontId="5"/>
  </si>
  <si>
    <t>０６１</t>
    <phoneticPr fontId="5"/>
  </si>
  <si>
    <t>羽幌町</t>
    <phoneticPr fontId="5"/>
  </si>
  <si>
    <t>はぼろちょう</t>
    <phoneticPr fontId="5"/>
  </si>
  <si>
    <t>０７０</t>
    <phoneticPr fontId="5"/>
  </si>
  <si>
    <t>安平町</t>
    <phoneticPr fontId="5"/>
  </si>
  <si>
    <t>あびらちょう</t>
    <phoneticPr fontId="5"/>
  </si>
  <si>
    <t>標津町</t>
    <phoneticPr fontId="5"/>
  </si>
  <si>
    <t>しべつちょう</t>
    <phoneticPr fontId="5"/>
  </si>
  <si>
    <t>浜頓別町</t>
    <phoneticPr fontId="5"/>
  </si>
  <si>
    <t>はまとんべつちょう</t>
    <phoneticPr fontId="5"/>
  </si>
  <si>
    <t>い</t>
    <phoneticPr fontId="5"/>
  </si>
  <si>
    <t>池田町</t>
    <phoneticPr fontId="5"/>
  </si>
  <si>
    <t>いけだちょう</t>
    <phoneticPr fontId="5"/>
  </si>
  <si>
    <t>士幌町</t>
    <phoneticPr fontId="5"/>
  </si>
  <si>
    <t>しほろちょう</t>
    <phoneticPr fontId="5"/>
  </si>
  <si>
    <t>浜中町</t>
    <phoneticPr fontId="5"/>
  </si>
  <si>
    <t>はまなかちょう</t>
    <phoneticPr fontId="5"/>
  </si>
  <si>
    <t>石狩市</t>
    <phoneticPr fontId="5"/>
  </si>
  <si>
    <t>いしかりし</t>
    <phoneticPr fontId="5"/>
  </si>
  <si>
    <t>０１０</t>
    <phoneticPr fontId="5"/>
  </si>
  <si>
    <t>島牧村</t>
    <phoneticPr fontId="5"/>
  </si>
  <si>
    <t>しままきむら</t>
    <phoneticPr fontId="5"/>
  </si>
  <si>
    <t>ひ</t>
    <phoneticPr fontId="5"/>
  </si>
  <si>
    <t>美瑛町</t>
    <phoneticPr fontId="5"/>
  </si>
  <si>
    <t>びえいちょう</t>
    <phoneticPr fontId="5"/>
  </si>
  <si>
    <t>今金町</t>
    <phoneticPr fontId="5"/>
  </si>
  <si>
    <t>いまかねちょう</t>
    <phoneticPr fontId="5"/>
  </si>
  <si>
    <t>清水町</t>
    <phoneticPr fontId="5"/>
  </si>
  <si>
    <t>しみずちょう</t>
    <phoneticPr fontId="5"/>
  </si>
  <si>
    <t>東神楽町</t>
    <phoneticPr fontId="5"/>
  </si>
  <si>
    <t>ひがしかぐらちょう</t>
    <phoneticPr fontId="5"/>
  </si>
  <si>
    <t>岩内町</t>
    <phoneticPr fontId="5"/>
  </si>
  <si>
    <t>いわないちょう</t>
    <phoneticPr fontId="5"/>
  </si>
  <si>
    <t>占冠村</t>
    <phoneticPr fontId="5"/>
  </si>
  <si>
    <t>しむかっぷむら</t>
    <phoneticPr fontId="5"/>
  </si>
  <si>
    <t>東川町</t>
    <phoneticPr fontId="5"/>
  </si>
  <si>
    <t>ひがしかわちょう</t>
    <phoneticPr fontId="5"/>
  </si>
  <si>
    <t>岩見沢市</t>
    <phoneticPr fontId="5"/>
  </si>
  <si>
    <t>いわみざわし</t>
    <phoneticPr fontId="5"/>
  </si>
  <si>
    <t>下川町</t>
    <phoneticPr fontId="5"/>
  </si>
  <si>
    <t>しもかわちょう</t>
    <phoneticPr fontId="5"/>
  </si>
  <si>
    <t>日高町</t>
    <phoneticPr fontId="5"/>
  </si>
  <si>
    <t>ひだかちょう</t>
    <phoneticPr fontId="5"/>
  </si>
  <si>
    <t>う</t>
    <phoneticPr fontId="5"/>
  </si>
  <si>
    <t>歌志内市</t>
    <phoneticPr fontId="5"/>
  </si>
  <si>
    <t>うたしないし</t>
    <phoneticPr fontId="5"/>
  </si>
  <si>
    <t>積丹町</t>
    <phoneticPr fontId="5"/>
  </si>
  <si>
    <t>しゃこたんちょう</t>
    <phoneticPr fontId="5"/>
  </si>
  <si>
    <t>比布町</t>
    <phoneticPr fontId="5"/>
  </si>
  <si>
    <t>ぴっぷちょう</t>
    <phoneticPr fontId="5"/>
  </si>
  <si>
    <t>浦臼町</t>
    <phoneticPr fontId="5"/>
  </si>
  <si>
    <t>うらうすちょう</t>
    <phoneticPr fontId="5"/>
  </si>
  <si>
    <t>斜里町</t>
    <phoneticPr fontId="5"/>
  </si>
  <si>
    <t>しゃりちょう</t>
    <phoneticPr fontId="5"/>
  </si>
  <si>
    <t>美唄市</t>
    <phoneticPr fontId="5"/>
  </si>
  <si>
    <t>びばいし</t>
    <phoneticPr fontId="5"/>
  </si>
  <si>
    <t>浦河町</t>
    <phoneticPr fontId="5"/>
  </si>
  <si>
    <t>うらかわちょう</t>
    <phoneticPr fontId="5"/>
  </si>
  <si>
    <t>初山別村</t>
    <phoneticPr fontId="5"/>
  </si>
  <si>
    <t>しょさんべつむら</t>
    <phoneticPr fontId="5"/>
  </si>
  <si>
    <t>美深町</t>
    <phoneticPr fontId="5"/>
  </si>
  <si>
    <t>びふかちょう</t>
    <phoneticPr fontId="5"/>
  </si>
  <si>
    <t>浦幌町</t>
    <phoneticPr fontId="5"/>
  </si>
  <si>
    <t>うらほろちょう</t>
    <phoneticPr fontId="5"/>
  </si>
  <si>
    <t>白老町</t>
    <phoneticPr fontId="5"/>
  </si>
  <si>
    <t>しらおいちょう</t>
    <phoneticPr fontId="5"/>
  </si>
  <si>
    <t>美幌町</t>
    <phoneticPr fontId="5"/>
  </si>
  <si>
    <t>びほろちょう</t>
    <phoneticPr fontId="5"/>
  </si>
  <si>
    <t>雨竜町</t>
    <phoneticPr fontId="5"/>
  </si>
  <si>
    <t>うりゅうちょう</t>
    <phoneticPr fontId="5"/>
  </si>
  <si>
    <t>白糠町</t>
    <phoneticPr fontId="5"/>
  </si>
  <si>
    <t>しらぬかちょう</t>
    <phoneticPr fontId="5"/>
  </si>
  <si>
    <t>平取町</t>
    <phoneticPr fontId="5"/>
  </si>
  <si>
    <t>びらとりちょう</t>
    <phoneticPr fontId="5"/>
  </si>
  <si>
    <t>え</t>
    <phoneticPr fontId="5"/>
  </si>
  <si>
    <t>江差町</t>
    <phoneticPr fontId="5"/>
  </si>
  <si>
    <t>えさしちょう</t>
    <phoneticPr fontId="5"/>
  </si>
  <si>
    <t>知内町</t>
    <phoneticPr fontId="5"/>
  </si>
  <si>
    <t>しりうちちょう</t>
    <phoneticPr fontId="5"/>
  </si>
  <si>
    <t>広尾町</t>
    <phoneticPr fontId="5"/>
  </si>
  <si>
    <t>ひろおちょう</t>
    <phoneticPr fontId="5"/>
  </si>
  <si>
    <t>枝幸町</t>
    <phoneticPr fontId="5"/>
  </si>
  <si>
    <t>新篠津村</t>
    <phoneticPr fontId="5"/>
  </si>
  <si>
    <t>しんしのつむら</t>
    <phoneticPr fontId="5"/>
  </si>
  <si>
    <t>ふ</t>
    <phoneticPr fontId="5"/>
  </si>
  <si>
    <t>深川市</t>
    <phoneticPr fontId="5"/>
  </si>
  <si>
    <t>ふかがわし</t>
    <phoneticPr fontId="5"/>
  </si>
  <si>
    <t>恵庭市</t>
    <phoneticPr fontId="5"/>
  </si>
  <si>
    <t>えにわし</t>
    <phoneticPr fontId="5"/>
  </si>
  <si>
    <t>新得町</t>
    <phoneticPr fontId="5"/>
  </si>
  <si>
    <t>しんとくちょう</t>
    <phoneticPr fontId="5"/>
  </si>
  <si>
    <t>福島町</t>
    <phoneticPr fontId="5"/>
  </si>
  <si>
    <t>ふくしまちょう</t>
    <phoneticPr fontId="5"/>
  </si>
  <si>
    <t>江別市</t>
    <phoneticPr fontId="5"/>
  </si>
  <si>
    <t>えべつし</t>
    <phoneticPr fontId="5"/>
  </si>
  <si>
    <t>新十津川町</t>
  </si>
  <si>
    <t>しんとつかわちょう</t>
    <phoneticPr fontId="5"/>
  </si>
  <si>
    <t>富良野市</t>
    <phoneticPr fontId="5"/>
  </si>
  <si>
    <t>ふらのし</t>
    <phoneticPr fontId="5"/>
  </si>
  <si>
    <t>えりも町</t>
    <phoneticPr fontId="5"/>
  </si>
  <si>
    <t>えりもちょう</t>
    <phoneticPr fontId="5"/>
  </si>
  <si>
    <t>新ひだか町</t>
    <phoneticPr fontId="5"/>
  </si>
  <si>
    <t>しんひだかちょう</t>
    <phoneticPr fontId="5"/>
  </si>
  <si>
    <t>古平町</t>
    <phoneticPr fontId="5"/>
  </si>
  <si>
    <t>ふるびらちょう</t>
    <phoneticPr fontId="5"/>
  </si>
  <si>
    <t>遠軽町</t>
    <phoneticPr fontId="5"/>
  </si>
  <si>
    <t>えんがるちょう</t>
    <phoneticPr fontId="5"/>
  </si>
  <si>
    <t>す</t>
    <phoneticPr fontId="5"/>
  </si>
  <si>
    <t>寿都町</t>
    <phoneticPr fontId="5"/>
  </si>
  <si>
    <t>すっつちょう</t>
    <phoneticPr fontId="5"/>
  </si>
  <si>
    <t>へ</t>
    <phoneticPr fontId="5"/>
  </si>
  <si>
    <t>別海町</t>
    <phoneticPr fontId="5"/>
  </si>
  <si>
    <t>べつかいちょう</t>
    <phoneticPr fontId="5"/>
  </si>
  <si>
    <t>遠別町</t>
    <phoneticPr fontId="5"/>
  </si>
  <si>
    <t>えんべつちょう</t>
    <phoneticPr fontId="5"/>
  </si>
  <si>
    <t>砂川市</t>
    <phoneticPr fontId="5"/>
  </si>
  <si>
    <t>すながわし</t>
    <phoneticPr fontId="5"/>
  </si>
  <si>
    <t>ほ</t>
    <phoneticPr fontId="5"/>
  </si>
  <si>
    <t>北斗市</t>
    <phoneticPr fontId="5"/>
  </si>
  <si>
    <t>ほくとし</t>
    <phoneticPr fontId="5"/>
  </si>
  <si>
    <t>お</t>
    <phoneticPr fontId="5"/>
  </si>
  <si>
    <t>雄武町</t>
    <phoneticPr fontId="5"/>
  </si>
  <si>
    <t>おうむちょう</t>
    <phoneticPr fontId="5"/>
  </si>
  <si>
    <t>せ</t>
    <phoneticPr fontId="5"/>
  </si>
  <si>
    <t>せたな町</t>
    <phoneticPr fontId="5"/>
  </si>
  <si>
    <t>せたなちょう</t>
    <phoneticPr fontId="5"/>
  </si>
  <si>
    <t>北竜町</t>
    <phoneticPr fontId="5"/>
  </si>
  <si>
    <t>ほくりゅうちょう</t>
    <phoneticPr fontId="5"/>
  </si>
  <si>
    <t>大空町</t>
    <phoneticPr fontId="5"/>
  </si>
  <si>
    <t>おおぞらちょう</t>
    <phoneticPr fontId="5"/>
  </si>
  <si>
    <t>そ</t>
    <phoneticPr fontId="5"/>
  </si>
  <si>
    <t>壮瞥町</t>
    <phoneticPr fontId="5"/>
  </si>
  <si>
    <t>そうべつちょう</t>
    <phoneticPr fontId="5"/>
  </si>
  <si>
    <t>幌加内町</t>
    <phoneticPr fontId="5"/>
  </si>
  <si>
    <t>ほろかないちょう</t>
    <phoneticPr fontId="5"/>
  </si>
  <si>
    <t>奥尻町</t>
    <phoneticPr fontId="5"/>
  </si>
  <si>
    <t>おくしりちょう</t>
    <phoneticPr fontId="5"/>
  </si>
  <si>
    <t>た</t>
    <phoneticPr fontId="5"/>
  </si>
  <si>
    <t>大樹町</t>
    <phoneticPr fontId="5"/>
  </si>
  <si>
    <t>たいきちょう</t>
    <phoneticPr fontId="5"/>
  </si>
  <si>
    <t>幌延町</t>
    <phoneticPr fontId="5"/>
  </si>
  <si>
    <t>ほろのべちょう</t>
    <phoneticPr fontId="5"/>
  </si>
  <si>
    <t>置戸町</t>
    <phoneticPr fontId="5"/>
  </si>
  <si>
    <t>おけとちょう</t>
    <phoneticPr fontId="5"/>
  </si>
  <si>
    <t>鷹栖町</t>
    <phoneticPr fontId="5"/>
  </si>
  <si>
    <t>たかすちょう</t>
    <phoneticPr fontId="5"/>
  </si>
  <si>
    <t>本別町</t>
    <phoneticPr fontId="5"/>
  </si>
  <si>
    <t>ほんべつちょう</t>
    <phoneticPr fontId="5"/>
  </si>
  <si>
    <t>興部町</t>
    <phoneticPr fontId="5"/>
  </si>
  <si>
    <t>おこっぺちょう</t>
    <phoneticPr fontId="5"/>
  </si>
  <si>
    <t>滝川市</t>
    <phoneticPr fontId="5"/>
  </si>
  <si>
    <t>たきかわし</t>
    <phoneticPr fontId="5"/>
  </si>
  <si>
    <t>ま</t>
    <phoneticPr fontId="5"/>
  </si>
  <si>
    <t>幕別町</t>
    <phoneticPr fontId="5"/>
  </si>
  <si>
    <t>まくべつちょう</t>
    <phoneticPr fontId="5"/>
  </si>
  <si>
    <t>長万部町</t>
    <phoneticPr fontId="5"/>
  </si>
  <si>
    <t>おしゃまんべちょう</t>
    <phoneticPr fontId="5"/>
  </si>
  <si>
    <t>滝上町</t>
    <phoneticPr fontId="5"/>
  </si>
  <si>
    <t>たきのうえちょう</t>
    <phoneticPr fontId="5"/>
  </si>
  <si>
    <t>増毛町</t>
    <phoneticPr fontId="5"/>
  </si>
  <si>
    <t>ましけちょう</t>
    <phoneticPr fontId="5"/>
  </si>
  <si>
    <t>小樽市</t>
    <phoneticPr fontId="5"/>
  </si>
  <si>
    <t>おたるし</t>
    <phoneticPr fontId="5"/>
  </si>
  <si>
    <t>伊達市</t>
    <phoneticPr fontId="5"/>
  </si>
  <si>
    <t>だてし</t>
    <phoneticPr fontId="5"/>
  </si>
  <si>
    <t>真狩村</t>
    <phoneticPr fontId="5"/>
  </si>
  <si>
    <t>まっかりむら</t>
    <phoneticPr fontId="5"/>
  </si>
  <si>
    <t>音威子府村</t>
    <phoneticPr fontId="5"/>
  </si>
  <si>
    <t>おといねっぷむら</t>
    <phoneticPr fontId="5"/>
  </si>
  <si>
    <t>ち</t>
    <phoneticPr fontId="5"/>
  </si>
  <si>
    <t>秩父別町</t>
    <phoneticPr fontId="5"/>
  </si>
  <si>
    <t>ちっぷべつちょう</t>
    <phoneticPr fontId="5"/>
  </si>
  <si>
    <t>松前町</t>
    <phoneticPr fontId="5"/>
  </si>
  <si>
    <t>まつまえちょう</t>
    <phoneticPr fontId="5"/>
  </si>
  <si>
    <t>音更町</t>
    <phoneticPr fontId="5"/>
  </si>
  <si>
    <t>おとふけちょう</t>
    <phoneticPr fontId="5"/>
  </si>
  <si>
    <t>千歳市</t>
    <phoneticPr fontId="5"/>
  </si>
  <si>
    <t>ちとせし</t>
    <phoneticPr fontId="5"/>
  </si>
  <si>
    <t>み</t>
    <phoneticPr fontId="5"/>
  </si>
  <si>
    <t>三笠市</t>
    <phoneticPr fontId="5"/>
  </si>
  <si>
    <t>みかさし</t>
    <phoneticPr fontId="5"/>
  </si>
  <si>
    <t>乙部町</t>
    <phoneticPr fontId="5"/>
  </si>
  <si>
    <t>おとべちょう</t>
    <phoneticPr fontId="5"/>
  </si>
  <si>
    <t>つ</t>
    <phoneticPr fontId="5"/>
  </si>
  <si>
    <t>月形町</t>
    <phoneticPr fontId="5"/>
  </si>
  <si>
    <t>つきがたちょう</t>
    <phoneticPr fontId="5"/>
  </si>
  <si>
    <t>南富良野町</t>
    <phoneticPr fontId="5"/>
  </si>
  <si>
    <t>みなみふらのちょう</t>
    <phoneticPr fontId="5"/>
  </si>
  <si>
    <t>帯広市</t>
    <phoneticPr fontId="5"/>
  </si>
  <si>
    <t>おびひろし</t>
    <phoneticPr fontId="5"/>
  </si>
  <si>
    <t>津別町</t>
    <phoneticPr fontId="5"/>
  </si>
  <si>
    <t>つべつちょう</t>
    <phoneticPr fontId="5"/>
  </si>
  <si>
    <t>む</t>
    <phoneticPr fontId="5"/>
  </si>
  <si>
    <t>むかわ町</t>
    <phoneticPr fontId="5"/>
  </si>
  <si>
    <t>むかわちょう</t>
    <phoneticPr fontId="5"/>
  </si>
  <si>
    <t>小平町</t>
    <phoneticPr fontId="5"/>
  </si>
  <si>
    <t>おびらちょう</t>
    <phoneticPr fontId="5"/>
  </si>
  <si>
    <t>鶴居村</t>
    <phoneticPr fontId="5"/>
  </si>
  <si>
    <t>つるいむら</t>
    <phoneticPr fontId="5"/>
  </si>
  <si>
    <t>室蘭市</t>
    <phoneticPr fontId="5"/>
  </si>
  <si>
    <t>むろらんし</t>
    <phoneticPr fontId="5"/>
  </si>
  <si>
    <t>か</t>
    <phoneticPr fontId="5"/>
  </si>
  <si>
    <t>上川町</t>
    <phoneticPr fontId="5"/>
  </si>
  <si>
    <t>かみかわちょう</t>
    <phoneticPr fontId="5"/>
  </si>
  <si>
    <t>て</t>
    <phoneticPr fontId="5"/>
  </si>
  <si>
    <t>天塩町</t>
    <phoneticPr fontId="5"/>
  </si>
  <si>
    <t>てしおちょう</t>
    <phoneticPr fontId="5"/>
  </si>
  <si>
    <t>め</t>
    <phoneticPr fontId="5"/>
  </si>
  <si>
    <t>芽室町</t>
    <phoneticPr fontId="5"/>
  </si>
  <si>
    <t>めむろちょう</t>
    <phoneticPr fontId="5"/>
  </si>
  <si>
    <t>上士幌町</t>
    <phoneticPr fontId="5"/>
  </si>
  <si>
    <t>かみしほろちょう</t>
    <phoneticPr fontId="5"/>
  </si>
  <si>
    <t>弟子屈町</t>
    <phoneticPr fontId="5"/>
  </si>
  <si>
    <t>てしかがちょう</t>
    <phoneticPr fontId="5"/>
  </si>
  <si>
    <t>も</t>
    <phoneticPr fontId="5"/>
  </si>
  <si>
    <t>妹背牛町</t>
    <phoneticPr fontId="5"/>
  </si>
  <si>
    <t>もせうしちょう</t>
    <phoneticPr fontId="5"/>
  </si>
  <si>
    <t>上砂川町</t>
    <phoneticPr fontId="5"/>
  </si>
  <si>
    <t>かみすながわちょう</t>
    <phoneticPr fontId="5"/>
  </si>
  <si>
    <t>と</t>
    <phoneticPr fontId="5"/>
  </si>
  <si>
    <t>当別町</t>
    <phoneticPr fontId="5"/>
  </si>
  <si>
    <t>とうべつちょう</t>
    <phoneticPr fontId="5"/>
  </si>
  <si>
    <t>森町</t>
    <phoneticPr fontId="5"/>
  </si>
  <si>
    <t>もりまち</t>
    <phoneticPr fontId="5"/>
  </si>
  <si>
    <t>上ノ国町</t>
    <phoneticPr fontId="5"/>
  </si>
  <si>
    <t>かみのくにちょう</t>
    <phoneticPr fontId="5"/>
  </si>
  <si>
    <t>当麻町</t>
    <phoneticPr fontId="5"/>
  </si>
  <si>
    <t>とうまちょう</t>
    <phoneticPr fontId="5"/>
  </si>
  <si>
    <t>紋別市</t>
    <phoneticPr fontId="5"/>
  </si>
  <si>
    <t>もんべつし</t>
    <phoneticPr fontId="5"/>
  </si>
  <si>
    <t>上富良野町</t>
    <phoneticPr fontId="5"/>
  </si>
  <si>
    <t>かみふらのちょう</t>
    <phoneticPr fontId="5"/>
  </si>
  <si>
    <t>洞爺湖町</t>
    <phoneticPr fontId="5"/>
  </si>
  <si>
    <t>とうやこちょう</t>
    <phoneticPr fontId="5"/>
  </si>
  <si>
    <t>や</t>
    <phoneticPr fontId="5"/>
  </si>
  <si>
    <t>八雲町</t>
    <phoneticPr fontId="5"/>
  </si>
  <si>
    <t>やくもちょう</t>
    <phoneticPr fontId="5"/>
  </si>
  <si>
    <t>神恵内村</t>
    <phoneticPr fontId="5"/>
  </si>
  <si>
    <t>かもえないむら</t>
    <phoneticPr fontId="5"/>
  </si>
  <si>
    <t>苫小牧市</t>
    <phoneticPr fontId="5"/>
  </si>
  <si>
    <t>とまこまいし</t>
    <phoneticPr fontId="5"/>
  </si>
  <si>
    <t>ゆ</t>
    <phoneticPr fontId="5"/>
  </si>
  <si>
    <t>夕張市</t>
    <phoneticPr fontId="5"/>
  </si>
  <si>
    <t>ゆうばりし</t>
    <phoneticPr fontId="5"/>
  </si>
  <si>
    <t>き</t>
    <phoneticPr fontId="5"/>
  </si>
  <si>
    <t>木古内町</t>
    <phoneticPr fontId="5"/>
  </si>
  <si>
    <t>きこないちょう</t>
    <phoneticPr fontId="5"/>
  </si>
  <si>
    <t>苫前町</t>
    <phoneticPr fontId="5"/>
  </si>
  <si>
    <t>とままえちょう</t>
    <phoneticPr fontId="5"/>
  </si>
  <si>
    <t>湧別町</t>
    <phoneticPr fontId="5"/>
  </si>
  <si>
    <t>ゆうべつちょう</t>
    <phoneticPr fontId="5"/>
  </si>
  <si>
    <t>北広島市</t>
    <phoneticPr fontId="5"/>
  </si>
  <si>
    <t>きたひろしまし</t>
    <phoneticPr fontId="5"/>
  </si>
  <si>
    <t>泊村</t>
    <phoneticPr fontId="5"/>
  </si>
  <si>
    <t>とまりむら</t>
    <phoneticPr fontId="5"/>
  </si>
  <si>
    <t>由仁町</t>
    <phoneticPr fontId="5"/>
  </si>
  <si>
    <t>ゆにちょう</t>
    <phoneticPr fontId="5"/>
  </si>
  <si>
    <t>北見市</t>
    <phoneticPr fontId="5"/>
  </si>
  <si>
    <t>きたみし</t>
    <phoneticPr fontId="5"/>
  </si>
  <si>
    <t>豊浦町</t>
    <phoneticPr fontId="5"/>
  </si>
  <si>
    <t>とようらちょう</t>
    <phoneticPr fontId="5"/>
  </si>
  <si>
    <t>よ</t>
    <phoneticPr fontId="5"/>
  </si>
  <si>
    <t>余市町</t>
    <phoneticPr fontId="5"/>
  </si>
  <si>
    <t>よいちちょう</t>
    <phoneticPr fontId="5"/>
  </si>
  <si>
    <t>喜茂別町</t>
    <phoneticPr fontId="5"/>
  </si>
  <si>
    <t>きもべつちょう</t>
    <phoneticPr fontId="5"/>
  </si>
  <si>
    <t>豊頃町</t>
    <phoneticPr fontId="5"/>
  </si>
  <si>
    <t>とよころちょう</t>
    <phoneticPr fontId="5"/>
  </si>
  <si>
    <t>ら</t>
    <phoneticPr fontId="5"/>
  </si>
  <si>
    <t>羅臼町</t>
    <phoneticPr fontId="5"/>
  </si>
  <si>
    <t>らうすちょう</t>
    <phoneticPr fontId="5"/>
  </si>
  <si>
    <t>京極町</t>
    <phoneticPr fontId="5"/>
  </si>
  <si>
    <t>きょうごくちょう</t>
    <phoneticPr fontId="5"/>
  </si>
  <si>
    <t>豊富町</t>
    <phoneticPr fontId="5"/>
  </si>
  <si>
    <t>とよとみちょう</t>
    <phoneticPr fontId="5"/>
  </si>
  <si>
    <t>蘭越町</t>
    <phoneticPr fontId="5"/>
  </si>
  <si>
    <t>らんこしちょう</t>
    <phoneticPr fontId="5"/>
  </si>
  <si>
    <t>共和町</t>
    <phoneticPr fontId="5"/>
  </si>
  <si>
    <t>きょうわちょう</t>
    <phoneticPr fontId="5"/>
  </si>
  <si>
    <t>な</t>
    <phoneticPr fontId="5"/>
  </si>
  <si>
    <t>奈井江町</t>
    <phoneticPr fontId="5"/>
  </si>
  <si>
    <t>ないえちょう</t>
    <phoneticPr fontId="5"/>
  </si>
  <si>
    <t>り</t>
    <phoneticPr fontId="5"/>
  </si>
  <si>
    <t>陸別町</t>
    <phoneticPr fontId="5"/>
  </si>
  <si>
    <t>りくべつちょう</t>
    <phoneticPr fontId="5"/>
  </si>
  <si>
    <t>清里町</t>
    <phoneticPr fontId="5"/>
  </si>
  <si>
    <t>きよさとちょう</t>
    <phoneticPr fontId="5"/>
  </si>
  <si>
    <t>中川町</t>
    <phoneticPr fontId="5"/>
  </si>
  <si>
    <t>なかがわちょう</t>
    <phoneticPr fontId="5"/>
  </si>
  <si>
    <t>利尻町</t>
    <phoneticPr fontId="5"/>
  </si>
  <si>
    <t>りしりちょう</t>
    <phoneticPr fontId="5"/>
  </si>
  <si>
    <t>く</t>
    <phoneticPr fontId="5"/>
  </si>
  <si>
    <t>釧路市</t>
    <phoneticPr fontId="5"/>
  </si>
  <si>
    <t>くしろし</t>
    <phoneticPr fontId="5"/>
  </si>
  <si>
    <t>中札内村</t>
    <phoneticPr fontId="5"/>
  </si>
  <si>
    <t>なかさつないむら</t>
    <phoneticPr fontId="5"/>
  </si>
  <si>
    <t>利尻富士町</t>
    <phoneticPr fontId="5"/>
  </si>
  <si>
    <t>りしりふじちょう</t>
    <phoneticPr fontId="5"/>
  </si>
  <si>
    <t>釧路町</t>
    <phoneticPr fontId="5"/>
  </si>
  <si>
    <t>くしろちょう</t>
    <phoneticPr fontId="5"/>
  </si>
  <si>
    <t>中標津町</t>
    <phoneticPr fontId="5"/>
  </si>
  <si>
    <t>なかしべつちょう</t>
    <phoneticPr fontId="5"/>
  </si>
  <si>
    <t>る</t>
    <phoneticPr fontId="5"/>
  </si>
  <si>
    <t>留寿都村</t>
    <phoneticPr fontId="5"/>
  </si>
  <si>
    <t>るすつむら</t>
    <phoneticPr fontId="5"/>
  </si>
  <si>
    <t>倶知安町</t>
    <phoneticPr fontId="5"/>
  </si>
  <si>
    <t>くっちゃんちょう</t>
    <phoneticPr fontId="5"/>
  </si>
  <si>
    <t>中頓別町</t>
    <phoneticPr fontId="5"/>
  </si>
  <si>
    <t>なかとんべつちょう</t>
    <phoneticPr fontId="5"/>
  </si>
  <si>
    <t>留萌市</t>
    <phoneticPr fontId="5"/>
  </si>
  <si>
    <t>るもいし</t>
    <phoneticPr fontId="5"/>
  </si>
  <si>
    <t>栗山町</t>
    <phoneticPr fontId="5"/>
  </si>
  <si>
    <t>くりやまちょう</t>
    <phoneticPr fontId="5"/>
  </si>
  <si>
    <t>長沼町</t>
    <phoneticPr fontId="5"/>
  </si>
  <si>
    <t>ながぬまちょう</t>
    <phoneticPr fontId="5"/>
  </si>
  <si>
    <t>れ</t>
    <phoneticPr fontId="5"/>
  </si>
  <si>
    <t>礼文町</t>
    <phoneticPr fontId="5"/>
  </si>
  <si>
    <t>れぶんちょう</t>
    <phoneticPr fontId="5"/>
  </si>
  <si>
    <t>黒松内町</t>
    <phoneticPr fontId="5"/>
  </si>
  <si>
    <t>くろまつないちょう</t>
    <phoneticPr fontId="5"/>
  </si>
  <si>
    <t>中富良野町</t>
    <phoneticPr fontId="5"/>
  </si>
  <si>
    <t>なかふらのちょう</t>
    <phoneticPr fontId="5"/>
  </si>
  <si>
    <t>わ</t>
    <phoneticPr fontId="5"/>
  </si>
  <si>
    <t>稚内市</t>
    <phoneticPr fontId="5"/>
  </si>
  <si>
    <t>わっかないし</t>
    <phoneticPr fontId="5"/>
  </si>
  <si>
    <t>訓子府町</t>
    <phoneticPr fontId="5"/>
  </si>
  <si>
    <t>くんねっぷちょう</t>
    <phoneticPr fontId="5"/>
  </si>
  <si>
    <t>七飯町</t>
    <phoneticPr fontId="5"/>
  </si>
  <si>
    <t>ななえちょう</t>
    <phoneticPr fontId="5"/>
  </si>
  <si>
    <t>和寒町</t>
    <phoneticPr fontId="5"/>
  </si>
  <si>
    <t>わっさむちょう</t>
    <phoneticPr fontId="5"/>
  </si>
  <si>
    <t>け</t>
    <phoneticPr fontId="5"/>
  </si>
  <si>
    <t>剣淵町</t>
    <phoneticPr fontId="5"/>
  </si>
  <si>
    <t>けんぶちちょう</t>
    <phoneticPr fontId="5"/>
  </si>
  <si>
    <t>名寄市</t>
    <phoneticPr fontId="5"/>
  </si>
  <si>
    <t>なよろし</t>
    <phoneticPr fontId="5"/>
  </si>
  <si>
    <t>他</t>
    <rPh sb="0" eb="1">
      <t>ホカ</t>
    </rPh>
    <phoneticPr fontId="5"/>
  </si>
  <si>
    <t>北海道外</t>
    <rPh sb="0" eb="2">
      <t>ホッカイ</t>
    </rPh>
    <rPh sb="2" eb="3">
      <t>ドウ</t>
    </rPh>
    <rPh sb="3" eb="4">
      <t>ガイ</t>
    </rPh>
    <phoneticPr fontId="5"/>
  </si>
  <si>
    <t>事務所コード一覧（コード順）</t>
    <rPh sb="0" eb="2">
      <t>ジム</t>
    </rPh>
    <rPh sb="2" eb="3">
      <t>ショ</t>
    </rPh>
    <rPh sb="6" eb="8">
      <t>イチラン</t>
    </rPh>
    <rPh sb="12" eb="13">
      <t>ジュン</t>
    </rPh>
    <phoneticPr fontId="5"/>
  </si>
  <si>
    <t>事務所
コード</t>
    <rPh sb="0" eb="2">
      <t>ジム</t>
    </rPh>
    <rPh sb="2" eb="3">
      <t>ショ</t>
    </rPh>
    <phoneticPr fontId="5"/>
  </si>
  <si>
    <t>事務所名</t>
    <rPh sb="0" eb="2">
      <t>ジム</t>
    </rPh>
    <rPh sb="2" eb="3">
      <t>ショ</t>
    </rPh>
    <rPh sb="3" eb="4">
      <t>メイ</t>
    </rPh>
    <phoneticPr fontId="5"/>
  </si>
  <si>
    <t>札幌道税事務所</t>
    <rPh sb="0" eb="2">
      <t>サッポロ</t>
    </rPh>
    <rPh sb="2" eb="4">
      <t>ドウゼイ</t>
    </rPh>
    <rPh sb="4" eb="6">
      <t>ジム</t>
    </rPh>
    <rPh sb="6" eb="7">
      <t>ショ</t>
    </rPh>
    <phoneticPr fontId="5"/>
  </si>
  <si>
    <t>札幌市、北海道外</t>
    <rPh sb="0" eb="3">
      <t>サッポロシ</t>
    </rPh>
    <rPh sb="4" eb="6">
      <t>ホッカイ</t>
    </rPh>
    <rPh sb="6" eb="7">
      <t>ドウ</t>
    </rPh>
    <rPh sb="7" eb="8">
      <t>ガイ</t>
    </rPh>
    <phoneticPr fontId="5"/>
  </si>
  <si>
    <t>石狩振興局</t>
    <rPh sb="0" eb="2">
      <t>イシカリ</t>
    </rPh>
    <rPh sb="2" eb="5">
      <t>シンコウキョク</t>
    </rPh>
    <phoneticPr fontId="5"/>
  </si>
  <si>
    <t>江別市、千歳市、恵庭市、北広島市、石狩市、当別町、新篠津村</t>
    <phoneticPr fontId="5"/>
  </si>
  <si>
    <t>渡島総合振興局</t>
    <rPh sb="0" eb="2">
      <t>オシマ</t>
    </rPh>
    <rPh sb="2" eb="4">
      <t>ソウゴウ</t>
    </rPh>
    <rPh sb="4" eb="7">
      <t>シンコウキョク</t>
    </rPh>
    <phoneticPr fontId="5"/>
  </si>
  <si>
    <t>函館市、北斗市、松前町、福島町、知内町、木古内町、七飯町、鹿部町、森町、八雲町、長万部町</t>
    <phoneticPr fontId="5"/>
  </si>
  <si>
    <t>檜山振興局</t>
    <rPh sb="0" eb="2">
      <t>ヒヤマ</t>
    </rPh>
    <rPh sb="2" eb="5">
      <t>シンコウキョク</t>
    </rPh>
    <phoneticPr fontId="5"/>
  </si>
  <si>
    <t>江差町、上ノ国町、厚沢部町、乙部町、奥尻町、今金町、せたな町</t>
    <phoneticPr fontId="5"/>
  </si>
  <si>
    <t>後志総合振興局</t>
    <rPh sb="0" eb="2">
      <t>シリベシ</t>
    </rPh>
    <rPh sb="2" eb="4">
      <t>ソウゴウ</t>
    </rPh>
    <rPh sb="4" eb="7">
      <t>シンコウキョク</t>
    </rPh>
    <phoneticPr fontId="5"/>
  </si>
  <si>
    <t>島牧村、寿都町、黒松内町、蘭越町、ニセコ町、真狩村、留寿都村、喜茂別町、京極町、倶知安町、</t>
    <phoneticPr fontId="5"/>
  </si>
  <si>
    <t>共和町、岩内町、泊村、神恵内村</t>
    <phoneticPr fontId="5"/>
  </si>
  <si>
    <t>小樽道税事務所</t>
    <phoneticPr fontId="5"/>
  </si>
  <si>
    <t>小樽市、積丹町、古平町、仁木町、余市町、赤井川村</t>
    <phoneticPr fontId="5"/>
  </si>
  <si>
    <t>空知総合振興局</t>
    <rPh sb="0" eb="2">
      <t>ソラチ</t>
    </rPh>
    <rPh sb="2" eb="4">
      <t>ソウゴウ</t>
    </rPh>
    <rPh sb="4" eb="7">
      <t>シンコウキョク</t>
    </rPh>
    <phoneticPr fontId="5"/>
  </si>
  <si>
    <t>夕張市、岩見沢市、美唄市、芦別市、赤平市、三笠市、滝川市、砂川市、歌志内市、南幌町、</t>
    <phoneticPr fontId="5"/>
  </si>
  <si>
    <t>奈井江町、上砂川町、由仁町、長沼町、栗山町、月形町、浦臼町、新十津川町</t>
    <phoneticPr fontId="5"/>
  </si>
  <si>
    <t>深川道税事務所</t>
    <phoneticPr fontId="5"/>
  </si>
  <si>
    <t>深川市、妹背牛町、秩父別町、雨竜町、北竜町、沼田町</t>
    <phoneticPr fontId="5"/>
  </si>
  <si>
    <t>上川総合振興局</t>
    <rPh sb="0" eb="2">
      <t>カミカワ</t>
    </rPh>
    <rPh sb="2" eb="4">
      <t>ソウゴウ</t>
    </rPh>
    <rPh sb="4" eb="7">
      <t>シンコウキョク</t>
    </rPh>
    <phoneticPr fontId="5"/>
  </si>
  <si>
    <t>旭川市、富良野市、鷹栖町、東神楽町、当麻町、比布町、愛別町、上川町、東川町、美瑛町、</t>
    <phoneticPr fontId="5"/>
  </si>
  <si>
    <t>上富良野町、中富良野町、南富良野町、占冠村、幌加内町</t>
    <phoneticPr fontId="5"/>
  </si>
  <si>
    <t>名寄道税事務所</t>
    <phoneticPr fontId="5"/>
  </si>
  <si>
    <t>士別市、名寄市、和寒町、剣淵町、下川町、美深町、音威子府村、中川町</t>
    <phoneticPr fontId="5"/>
  </si>
  <si>
    <t>留萌振興局</t>
    <rPh sb="0" eb="2">
      <t>ルモイ</t>
    </rPh>
    <rPh sb="2" eb="5">
      <t>シンコウキョク</t>
    </rPh>
    <phoneticPr fontId="5"/>
  </si>
  <si>
    <t>留萌市、増毛町、小平町、苫前町、羽幌町、初山別村、遠別町、天塩町</t>
    <phoneticPr fontId="5"/>
  </si>
  <si>
    <t>宗谷総合振興局</t>
    <rPh sb="0" eb="2">
      <t>ソウヤ</t>
    </rPh>
    <rPh sb="2" eb="4">
      <t>ソウゴウ</t>
    </rPh>
    <rPh sb="4" eb="7">
      <t>シンコウキョク</t>
    </rPh>
    <phoneticPr fontId="5"/>
  </si>
  <si>
    <t>稚内市、猿払村、浜頓別町、中頓別町、枝幸町、豊富町、礼文町、利尻町、利尻富士町、幌延町</t>
    <phoneticPr fontId="5"/>
  </si>
  <si>
    <t>オホーツク総合振興局</t>
    <rPh sb="5" eb="7">
      <t>ソウゴウ</t>
    </rPh>
    <rPh sb="7" eb="10">
      <t>シンコウキョク</t>
    </rPh>
    <phoneticPr fontId="5"/>
  </si>
  <si>
    <t>網走市、大空町、美幌町、津別町、斜里町、清里町、小清水町</t>
    <phoneticPr fontId="5"/>
  </si>
  <si>
    <t>北見道税事務所</t>
    <rPh sb="0" eb="2">
      <t>キタミ</t>
    </rPh>
    <rPh sb="2" eb="4">
      <t>ドウゼイ</t>
    </rPh>
    <rPh sb="4" eb="6">
      <t>ジム</t>
    </rPh>
    <rPh sb="6" eb="7">
      <t>ショ</t>
    </rPh>
    <phoneticPr fontId="5"/>
  </si>
  <si>
    <t>北見市、訓子府町、置戸町、佐呂間町、遠軽町</t>
    <phoneticPr fontId="5"/>
  </si>
  <si>
    <t>紋別道税事務所</t>
    <rPh sb="0" eb="2">
      <t>モンベツ</t>
    </rPh>
    <rPh sb="2" eb="4">
      <t>ドウゼイ</t>
    </rPh>
    <rPh sb="4" eb="6">
      <t>ジム</t>
    </rPh>
    <rPh sb="6" eb="7">
      <t>ショ</t>
    </rPh>
    <phoneticPr fontId="5"/>
  </si>
  <si>
    <t>紋別市、湧別町、滝上町、興部町、西興部村、雄武町</t>
    <phoneticPr fontId="5"/>
  </si>
  <si>
    <t>胆振総合振興局</t>
    <rPh sb="0" eb="2">
      <t>イブリ</t>
    </rPh>
    <rPh sb="2" eb="4">
      <t>ソウゴウ</t>
    </rPh>
    <rPh sb="4" eb="7">
      <t>シンコウキョク</t>
    </rPh>
    <phoneticPr fontId="5"/>
  </si>
  <si>
    <t>室蘭市、登別市、伊達市、豊浦町、壮瞥町、洞爺湖町</t>
    <phoneticPr fontId="5"/>
  </si>
  <si>
    <t>苫小牧道税事務所</t>
    <rPh sb="0" eb="3">
      <t>トマコマイ</t>
    </rPh>
    <rPh sb="3" eb="5">
      <t>ドウゼイ</t>
    </rPh>
    <rPh sb="5" eb="7">
      <t>ジム</t>
    </rPh>
    <rPh sb="7" eb="8">
      <t>ショ</t>
    </rPh>
    <phoneticPr fontId="5"/>
  </si>
  <si>
    <t>苫小牧市、白老町、厚真町、安平町、むかわ町</t>
    <phoneticPr fontId="5"/>
  </si>
  <si>
    <t>日高振興局</t>
    <rPh sb="0" eb="2">
      <t>ヒダカ</t>
    </rPh>
    <rPh sb="2" eb="5">
      <t>シンコウキョク</t>
    </rPh>
    <phoneticPr fontId="5"/>
  </si>
  <si>
    <t>日高町、平取町、新冠町、浦河町、様似町、えりも町、新ひだか町</t>
    <phoneticPr fontId="5"/>
  </si>
  <si>
    <t>十勝総合振興局</t>
    <rPh sb="0" eb="2">
      <t>トカチ</t>
    </rPh>
    <rPh sb="2" eb="4">
      <t>ソウゴウ</t>
    </rPh>
    <rPh sb="4" eb="7">
      <t>シンコウキョク</t>
    </rPh>
    <phoneticPr fontId="5"/>
  </si>
  <si>
    <t>帯広市、音更町、士幌町、上士幌町、鹿追町、新得町、清水町、芽室町、中札内村、更別村、大樹町、</t>
    <phoneticPr fontId="5"/>
  </si>
  <si>
    <t>広尾町、幕別町、池田町、豊頃町、本別町、足寄町、陸別町、浦幌町</t>
    <phoneticPr fontId="5"/>
  </si>
  <si>
    <t>釧路総合振興局</t>
    <rPh sb="0" eb="2">
      <t>クシロ</t>
    </rPh>
    <rPh sb="2" eb="4">
      <t>ソウゴウ</t>
    </rPh>
    <rPh sb="4" eb="7">
      <t>シンコウキョク</t>
    </rPh>
    <phoneticPr fontId="5"/>
  </si>
  <si>
    <t>釧路市、釧路町、厚岸町、浜中町、標茶町、弟子屈町、鶴居村、白糠町</t>
    <phoneticPr fontId="5"/>
  </si>
  <si>
    <t>根室振興局</t>
    <rPh sb="0" eb="2">
      <t>ネムロ</t>
    </rPh>
    <rPh sb="2" eb="5">
      <t>シンコウキョク</t>
    </rPh>
    <phoneticPr fontId="5"/>
  </si>
  <si>
    <t>根室市、別海町、中標津町､標津町、羅臼町</t>
    <phoneticPr fontId="5"/>
  </si>
  <si>
    <t>手入力</t>
    <rPh sb="0" eb="3">
      <t>テニュウリョク</t>
    </rPh>
    <phoneticPr fontId="1"/>
  </si>
  <si>
    <t>このデータの「入力表」シート及び「月計表」を入力することで、「申告書」、「領収証書」が作成されます。
申告及び納付の際は、「月計表」、「申告書」及び「領収証書」を印刷してお使いください。
各項目の記載方法については別添「宿泊税納入申告書　記載例」をご確認ください。</t>
    <phoneticPr fontId="1"/>
  </si>
  <si>
    <t>申告書提出年月日</t>
  </si>
  <si>
    <t>特別徴収義務者</t>
  </si>
  <si>
    <t>住所（所在地）</t>
  </si>
  <si>
    <t>宿泊施設</t>
  </si>
  <si>
    <t>宿泊施設所在地</t>
  </si>
  <si>
    <t>宿泊施設名</t>
  </si>
  <si>
    <t>納入内容</t>
  </si>
  <si>
    <t>入力方法</t>
  </si>
  <si>
    <t>令和</t>
  </si>
  <si>
    <t>月計表①</t>
    <phoneticPr fontId="1"/>
  </si>
  <si>
    <t>月計表②</t>
    <phoneticPr fontId="1"/>
  </si>
  <si>
    <t>月計表③</t>
    <phoneticPr fontId="1"/>
  </si>
  <si>
    <t>申告対象月
（3か月分）</t>
    <rPh sb="9" eb="11">
      <t>ゲツブン</t>
    </rPh>
    <phoneticPr fontId="1"/>
  </si>
  <si>
    <t>桁数</t>
  </si>
  <si>
    <t>合計</t>
    <phoneticPr fontId="1"/>
  </si>
  <si>
    <t>宿泊税額等</t>
  </si>
  <si>
    <t>計</t>
  </si>
  <si>
    <t>申告区分</t>
    <rPh sb="0" eb="4">
      <t>シンコククブン</t>
    </rPh>
    <phoneticPr fontId="1"/>
  </si>
  <si>
    <t>納期限</t>
  </si>
  <si>
    <t>宿泊税月計表</t>
    <rPh sb="0" eb="3">
      <t>しゅくはくぜい</t>
    </rPh>
    <rPh sb="3" eb="5">
      <t>げっけい</t>
    </rPh>
    <rPh sb="5" eb="6">
      <t>ひょう</t>
    </rPh>
    <phoneticPr fontId="22" type="Hiragana"/>
  </si>
  <si>
    <t>宿泊施設名</t>
    <rPh sb="0" eb="2">
      <t>しゅくはく</t>
    </rPh>
    <rPh sb="2" eb="5">
      <t>しせつめい</t>
    </rPh>
    <phoneticPr fontId="22" type="Hiragana"/>
  </si>
  <si>
    <t>指定番号</t>
    <rPh sb="0" eb="2">
      <t>してい</t>
    </rPh>
    <rPh sb="2" eb="4">
      <t>ばんごう</t>
    </rPh>
    <phoneticPr fontId="22" type="Hiragana"/>
  </si>
  <si>
    <t>計</t>
    <rPh sb="0" eb="1">
      <t>けい</t>
    </rPh>
    <phoneticPr fontId="22" type="Hiragana"/>
  </si>
  <si>
    <t>市区町村コード</t>
    <rPh sb="0" eb="4">
      <t>しくちょうそん</t>
    </rPh>
    <phoneticPr fontId="22" type="Hiragana"/>
  </si>
  <si>
    <t>口　座　番　号</t>
    <rPh sb="0" eb="1">
      <t>くち</t>
    </rPh>
    <rPh sb="2" eb="3">
      <t>ざ</t>
    </rPh>
    <rPh sb="4" eb="5">
      <t>ばん</t>
    </rPh>
    <rPh sb="6" eb="7">
      <t>ごう</t>
    </rPh>
    <phoneticPr fontId="22" type="Hiragana"/>
  </si>
  <si>
    <t>申　告　期　間</t>
    <rPh sb="0" eb="1">
      <t>しん</t>
    </rPh>
    <rPh sb="2" eb="3">
      <t>つげ</t>
    </rPh>
    <rPh sb="4" eb="5">
      <t>き</t>
    </rPh>
    <rPh sb="6" eb="7">
      <t>あいだ</t>
    </rPh>
    <phoneticPr fontId="22" type="Hiragana"/>
  </si>
  <si>
    <t>指定番号</t>
  </si>
  <si>
    <t>年</t>
    <rPh sb="0" eb="1">
      <t>ねん</t>
    </rPh>
    <phoneticPr fontId="22" type="Hiragana"/>
  </si>
  <si>
    <t>月分から</t>
    <rPh sb="0" eb="2">
      <t>がつぶん</t>
    </rPh>
    <phoneticPr fontId="22" type="Hiragana"/>
  </si>
  <si>
    <t>（</t>
  </si>
  <si>
    <t>月分まで</t>
    <rPh sb="0" eb="2">
      <t>がつぶん</t>
    </rPh>
    <phoneticPr fontId="22" type="Hiragana"/>
  </si>
  <si>
    <t>）</t>
  </si>
  <si>
    <t>税　　額</t>
    <rPh sb="0" eb="1">
      <t>ぜい</t>
    </rPh>
    <rPh sb="3" eb="4">
      <t>がく</t>
    </rPh>
    <phoneticPr fontId="22" type="Hiragana"/>
  </si>
  <si>
    <t>億</t>
    <rPh sb="0" eb="1">
      <t>おく</t>
    </rPh>
    <phoneticPr fontId="22" type="Hiragana"/>
  </si>
  <si>
    <t>千</t>
    <rPh sb="0" eb="1">
      <t>せん</t>
    </rPh>
    <phoneticPr fontId="22" type="Hiragana"/>
  </si>
  <si>
    <t>百</t>
    <rPh sb="0" eb="1">
      <t>ひゃく</t>
    </rPh>
    <phoneticPr fontId="22" type="Hiragana"/>
  </si>
  <si>
    <t>十</t>
    <rPh sb="0" eb="1">
      <t>じゅう</t>
    </rPh>
    <phoneticPr fontId="22" type="Hiragana"/>
  </si>
  <si>
    <t>万</t>
    <rPh sb="0" eb="1">
      <t>まん</t>
    </rPh>
    <phoneticPr fontId="22" type="Hiragana"/>
  </si>
  <si>
    <t>円</t>
    <rPh sb="0" eb="1">
      <t>えん</t>
    </rPh>
    <phoneticPr fontId="22" type="Hiragana"/>
  </si>
  <si>
    <t>合 計 額</t>
    <rPh sb="0" eb="1">
      <t>ごう</t>
    </rPh>
    <rPh sb="2" eb="3">
      <t>けい</t>
    </rPh>
    <rPh sb="4" eb="5">
      <t>がく</t>
    </rPh>
    <phoneticPr fontId="22" type="Hiragana"/>
  </si>
  <si>
    <t>納　期　限</t>
    <rPh sb="0" eb="1">
      <t>おさむ</t>
    </rPh>
    <rPh sb="2" eb="3">
      <t>き</t>
    </rPh>
    <rPh sb="4" eb="5">
      <t>かぎり</t>
    </rPh>
    <phoneticPr fontId="22" type="Hiragana"/>
  </si>
  <si>
    <t>（特別徴収義務者）</t>
  </si>
  <si>
    <t>個人番号（法人番号）</t>
  </si>
  <si>
    <t>電話番号</t>
  </si>
  <si>
    <t>所在地</t>
  </si>
  <si>
    <t>円</t>
  </si>
  <si>
    <t>２万円以上５万円未満</t>
  </si>
  <si>
    <t>５万円以上</t>
  </si>
  <si>
    <t>電話番号</t>
    <rPh sb="0" eb="4">
      <t>デンワバンゴウ</t>
    </rPh>
    <phoneticPr fontId="1"/>
  </si>
  <si>
    <t>個人番号又は
法人番号(最大13桁)</t>
    <phoneticPr fontId="1"/>
  </si>
  <si>
    <t>代表者の氏名</t>
    <phoneticPr fontId="1"/>
  </si>
  <si>
    <t>氏名（名称）</t>
    <phoneticPr fontId="1"/>
  </si>
  <si>
    <t>0156-64-2233</t>
    <phoneticPr fontId="1"/>
  </si>
  <si>
    <t>から令和</t>
    <rPh sb="2" eb="4">
      <t>レイワ</t>
    </rPh>
    <phoneticPr fontId="1"/>
  </si>
  <si>
    <t>年</t>
    <phoneticPr fontId="1"/>
  </si>
  <si>
    <t>払込年</t>
    <phoneticPr fontId="1"/>
  </si>
  <si>
    <t>更正</t>
  </si>
  <si>
    <t>様式第２号（第６条関係）</t>
    <phoneticPr fontId="5"/>
  </si>
  <si>
    <t/>
  </si>
  <si>
    <t>宿泊税納入申告書</t>
    <phoneticPr fontId="5"/>
  </si>
  <si>
    <t>名 称</t>
  </si>
  <si>
    <t>区分</t>
  </si>
  <si>
    <t>宿泊数①</t>
  </si>
  <si>
    <t>税率②</t>
  </si>
  <si>
    <t>税額①×②</t>
  </si>
  <si>
    <t>２万円未満</t>
  </si>
  <si>
    <t>A 課税対象</t>
  </si>
  <si>
    <t>B 課税対象外</t>
  </si>
  <si>
    <t>C 総宿泊数(A＋B)</t>
  </si>
  <si>
    <t>納入すべき金額合計</t>
  </si>
  <si>
    <t>様</t>
    <rPh sb="0" eb="1">
      <t>サマ</t>
    </rPh>
    <phoneticPr fontId="1"/>
  </si>
  <si>
    <t>帯広市長</t>
    <rPh sb="0" eb="2">
      <t>オビヒロ</t>
    </rPh>
    <rPh sb="2" eb="4">
      <t>シチョウ</t>
    </rPh>
    <phoneticPr fontId="1"/>
  </si>
  <si>
    <t>氏名（名称）</t>
  </si>
  <si>
    <t>宿泊税の納入について、帯広市宿泊税条例第８条第１項の規定により、次のとおり申告します。</t>
    <phoneticPr fontId="1"/>
  </si>
  <si>
    <t>宿泊料金
 (１人１泊)</t>
    <phoneticPr fontId="1"/>
  </si>
  <si>
    <t>宿泊料金 
(１人１泊)</t>
    <phoneticPr fontId="1"/>
  </si>
  <si>
    <t>泊</t>
    <rPh sb="0" eb="1">
      <t>ハク</t>
    </rPh>
    <phoneticPr fontId="1"/>
  </si>
  <si>
    <t>納入すべき
金　額</t>
    <phoneticPr fontId="1"/>
  </si>
  <si>
    <t>円</t>
    <rPh sb="0" eb="1">
      <t>エン</t>
    </rPh>
    <phoneticPr fontId="1"/>
  </si>
  <si>
    <t>注１　この申告書は、前月中の宿泊について記載し、毎月末日までに提出してください</t>
    <phoneticPr fontId="1"/>
  </si>
  <si>
    <t>　　（特例承認を受けているときは除く）。納入すべき金額が０円であっても申告書の提出が必要です。</t>
    <phoneticPr fontId="1"/>
  </si>
  <si>
    <t>　２　課税対象及び課税対象外の宿泊数が宿泊年月日ごとに記載された書類（宿泊税月計表等）を添付してください。</t>
    <phoneticPr fontId="1"/>
  </si>
  <si>
    <r>
      <t>帯広市西</t>
    </r>
    <r>
      <rPr>
        <sz val="12"/>
        <color rgb="FF000000"/>
        <rFont val="Segoe UI Symbol"/>
        <family val="1"/>
      </rPr>
      <t>♦</t>
    </r>
    <r>
      <rPr>
        <sz val="12"/>
        <color rgb="FF000000"/>
        <rFont val="UD デジタル 教科書体 NP-R"/>
        <family val="1"/>
        <charset val="128"/>
      </rPr>
      <t>条南■丁目●番地▲</t>
    </r>
    <rPh sb="0" eb="3">
      <t>オビヒロシ</t>
    </rPh>
    <rPh sb="3" eb="4">
      <t>ニシ</t>
    </rPh>
    <rPh sb="5" eb="6">
      <t>ジョウ</t>
    </rPh>
    <rPh sb="6" eb="7">
      <t>ミナミ</t>
    </rPh>
    <rPh sb="8" eb="10">
      <t>チョウメ</t>
    </rPh>
    <rPh sb="11" eb="13">
      <t>バンチ</t>
    </rPh>
    <phoneticPr fontId="1"/>
  </si>
  <si>
    <t>帯広市宿泊税納入申告書・月計表・納入書　入力表</t>
    <rPh sb="0" eb="3">
      <t>オビヒロシ</t>
    </rPh>
    <rPh sb="3" eb="5">
      <t>シュクハク</t>
    </rPh>
    <phoneticPr fontId="1"/>
  </si>
  <si>
    <t>株式会社帯広○○△△□□観光</t>
    <rPh sb="0" eb="4">
      <t>カブシキガイシャ</t>
    </rPh>
    <rPh sb="4" eb="6">
      <t>オビヒロ</t>
    </rPh>
    <rPh sb="12" eb="14">
      <t>カンコウ</t>
    </rPh>
    <phoneticPr fontId="1"/>
  </si>
  <si>
    <t>代表取締役　帯広　太郎</t>
    <rPh sb="0" eb="5">
      <t>ダイヒョウトリシマリヤク</t>
    </rPh>
    <rPh sb="6" eb="8">
      <t>オビヒロ</t>
    </rPh>
    <rPh sb="9" eb="11">
      <t>タロウ</t>
    </rPh>
    <phoneticPr fontId="1"/>
  </si>
  <si>
    <t>1234567891234</t>
  </si>
  <si>
    <r>
      <t>帯広市西</t>
    </r>
    <r>
      <rPr>
        <sz val="12"/>
        <color rgb="FF000000"/>
        <rFont val="Segoe UI Symbol"/>
        <family val="1"/>
      </rPr>
      <t>♦</t>
    </r>
    <r>
      <rPr>
        <sz val="12"/>
        <color rgb="FF000000"/>
        <rFont val="UD デジタル 教科書体 NP-R"/>
        <family val="1"/>
        <charset val="128"/>
      </rPr>
      <t>条南■丁目●番地▲</t>
    </r>
    <rPh sb="0" eb="3">
      <t>オビヒロシ</t>
    </rPh>
    <rPh sb="3" eb="4">
      <t>ニシ</t>
    </rPh>
    <rPh sb="5" eb="6">
      <t>ジョウ</t>
    </rPh>
    <rPh sb="6" eb="7">
      <t>ミナミ</t>
    </rPh>
    <rPh sb="8" eb="9">
      <t>チョウ</t>
    </rPh>
    <rPh sb="9" eb="10">
      <t>メ</t>
    </rPh>
    <rPh sb="11" eb="13">
      <t>バンチ</t>
    </rPh>
    <phoneticPr fontId="1"/>
  </si>
  <si>
    <t>帯広ホテル</t>
    <rPh sb="0" eb="2">
      <t>オビヒロ</t>
    </rPh>
    <phoneticPr fontId="1"/>
  </si>
  <si>
    <t>12345</t>
    <phoneticPr fontId="1"/>
  </si>
  <si>
    <t>宿泊施設番号
（指定番号　5桁）</t>
    <rPh sb="8" eb="12">
      <t>シテイバンゴウ</t>
    </rPh>
    <rPh sb="14" eb="15">
      <t>ケタ</t>
    </rPh>
    <phoneticPr fontId="1"/>
  </si>
  <si>
    <t>様式第３号（第６条関係）</t>
    <phoneticPr fontId="1"/>
  </si>
  <si>
    <t>日</t>
    <rPh sb="0" eb="1">
      <t>ひ</t>
    </rPh>
    <phoneticPr fontId="22" type="Hiragana"/>
  </si>
  <si>
    <t>宿泊数（泊）</t>
    <rPh sb="0" eb="3">
      <t>シュクハクスウ</t>
    </rPh>
    <rPh sb="4" eb="5">
      <t>ハク</t>
    </rPh>
    <phoneticPr fontId="1"/>
  </si>
  <si>
    <t>課税対象</t>
    <rPh sb="0" eb="4">
      <t>かぜいたいしょう</t>
    </rPh>
    <phoneticPr fontId="22" type="Hiragana"/>
  </si>
  <si>
    <t>課税対象外</t>
    <rPh sb="0" eb="5">
      <t>かぜいたいしょうがい</t>
    </rPh>
    <phoneticPr fontId="22" type="Hiragana"/>
  </si>
  <si>
    <t>300円</t>
    <rPh sb="3" eb="4">
      <t>エン</t>
    </rPh>
    <phoneticPr fontId="1"/>
  </si>
  <si>
    <t>400円</t>
    <rPh sb="3" eb="4">
      <t>えん</t>
    </rPh>
    <phoneticPr fontId="22" type="Hiragana"/>
  </si>
  <si>
    <t>700円</t>
    <rPh sb="3" eb="4">
      <t>えん</t>
    </rPh>
    <phoneticPr fontId="22" type="Hiragana"/>
  </si>
  <si>
    <t>計</t>
    <rPh sb="0" eb="1">
      <t>ケイ</t>
    </rPh>
    <phoneticPr fontId="1"/>
  </si>
  <si>
    <t>修学旅行</t>
    <rPh sb="0" eb="4">
      <t>しゅうがくりょこう</t>
    </rPh>
    <phoneticPr fontId="22" type="Hiragana"/>
  </si>
  <si>
    <t>その他</t>
    <rPh sb="2" eb="3">
      <t>ホカ</t>
    </rPh>
    <phoneticPr fontId="1"/>
  </si>
  <si>
    <t>総宿泊数</t>
    <rPh sb="0" eb="4">
      <t>そうしゅくはくすう</t>
    </rPh>
    <phoneticPr fontId="22" type="Hiragana"/>
  </si>
  <si>
    <t>様式第４号（第６条関係）</t>
    <phoneticPr fontId="22" type="Hiragana"/>
  </si>
  <si>
    <t>加　入　者　</t>
    <rPh sb="0" eb="1">
      <t>か</t>
    </rPh>
    <rPh sb="2" eb="3">
      <t>いり</t>
    </rPh>
    <rPh sb="4" eb="5">
      <t>もの</t>
    </rPh>
    <phoneticPr fontId="22" type="Hiragana"/>
  </si>
  <si>
    <t>北海道帯広市</t>
    <phoneticPr fontId="1"/>
  </si>
  <si>
    <t>宿泊税領収証書　公</t>
    <rPh sb="8" eb="9">
      <t>コウ</t>
    </rPh>
    <phoneticPr fontId="1"/>
  </si>
  <si>
    <t>年度</t>
    <rPh sb="0" eb="2">
      <t>ねんど</t>
    </rPh>
    <phoneticPr fontId="22" type="Hiragana"/>
  </si>
  <si>
    <t>申告</t>
    <rPh sb="0" eb="2">
      <t>シンコク</t>
    </rPh>
    <phoneticPr fontId="1"/>
  </si>
  <si>
    <t>更正</t>
    <rPh sb="0" eb="2">
      <t>コウセイ</t>
    </rPh>
    <phoneticPr fontId="1"/>
  </si>
  <si>
    <t>決定</t>
    <rPh sb="0" eb="2">
      <t>ケッテイ</t>
    </rPh>
    <phoneticPr fontId="1"/>
  </si>
  <si>
    <t>不申告加算金</t>
    <phoneticPr fontId="1"/>
  </si>
  <si>
    <t>重加算金</t>
    <phoneticPr fontId="1"/>
  </si>
  <si>
    <t>延 滞 金</t>
    <phoneticPr fontId="1"/>
  </si>
  <si>
    <t>過少申告加算金</t>
    <phoneticPr fontId="1"/>
  </si>
  <si>
    <t>合 計 額</t>
    <phoneticPr fontId="1"/>
  </si>
  <si>
    <t>領収日付</t>
    <rPh sb="0" eb="2">
      <t>りょうしゅう</t>
    </rPh>
    <rPh sb="2" eb="4">
      <t>ひづけ</t>
    </rPh>
    <phoneticPr fontId="22" type="Hiragana"/>
  </si>
  <si>
    <t>01</t>
    <phoneticPr fontId="1"/>
  </si>
  <si>
    <t>02</t>
    <phoneticPr fontId="1"/>
  </si>
  <si>
    <t>03</t>
    <phoneticPr fontId="1"/>
  </si>
  <si>
    <t>04</t>
    <phoneticPr fontId="1"/>
  </si>
  <si>
    <t>05</t>
    <phoneticPr fontId="1"/>
  </si>
  <si>
    <t>06</t>
    <phoneticPr fontId="1"/>
  </si>
  <si>
    <t>07</t>
    <phoneticPr fontId="1"/>
  </si>
  <si>
    <t>延 滞 金</t>
  </si>
  <si>
    <t>過少申告加算金</t>
  </si>
  <si>
    <t>不申告加算金</t>
  </si>
  <si>
    <t>重加算金</t>
  </si>
  <si>
    <t>上記のとおり納入します。
(ゆうちょ銀行等保管)</t>
    <phoneticPr fontId="1"/>
  </si>
  <si>
    <t>日計</t>
    <phoneticPr fontId="1"/>
  </si>
  <si>
    <t>合 計 額</t>
  </si>
  <si>
    <t>加　入　者</t>
    <rPh sb="0" eb="1">
      <t>か</t>
    </rPh>
    <rPh sb="2" eb="3">
      <t>いり</t>
    </rPh>
    <rPh sb="4" eb="5">
      <t>もの</t>
    </rPh>
    <phoneticPr fontId="22" type="Hiragana"/>
  </si>
  <si>
    <t>宿泊税納入書　公</t>
    <rPh sb="7" eb="8">
      <t>コウ</t>
    </rPh>
    <phoneticPr fontId="1"/>
  </si>
  <si>
    <t>宿泊税納入済通知書　公</t>
    <rPh sb="10" eb="11">
      <t>コウ</t>
    </rPh>
    <phoneticPr fontId="1"/>
  </si>
  <si>
    <t>年度</t>
  </si>
  <si>
    <t>指定金融機関名
(取りまとめ店)</t>
    <phoneticPr fontId="1"/>
  </si>
  <si>
    <t>取りまとめ店</t>
    <phoneticPr fontId="1"/>
  </si>
  <si>
    <t>帯広信用金庫本店</t>
    <phoneticPr fontId="1"/>
  </si>
  <si>
    <r>
      <t xml:space="preserve">（〒047-8794）
</t>
    </r>
    <r>
      <rPr>
        <sz val="9"/>
        <color theme="1"/>
        <rFont val="ＭＳ 明朝"/>
        <family val="1"/>
        <charset val="128"/>
      </rPr>
      <t>小樽貯金事務センター</t>
    </r>
    <phoneticPr fontId="1"/>
  </si>
  <si>
    <t>02700-6-960163</t>
    <phoneticPr fontId="1"/>
  </si>
  <si>
    <t>帯広市会計管理者</t>
    <phoneticPr fontId="1"/>
  </si>
  <si>
    <t>払込年度</t>
  </si>
  <si>
    <t>令和</t>
    <phoneticPr fontId="1"/>
  </si>
  <si>
    <t>口</t>
    <rPh sb="0" eb="1">
      <t>クチ</t>
    </rPh>
    <phoneticPr fontId="1"/>
  </si>
  <si>
    <t>税額</t>
    <phoneticPr fontId="1"/>
  </si>
  <si>
    <t>延滞金</t>
    <phoneticPr fontId="1"/>
  </si>
  <si>
    <t>整理番号(最大8桁)</t>
    <rPh sb="0" eb="4">
      <t>セイリバンゴウ</t>
    </rPh>
    <rPh sb="5" eb="7">
      <t>サイダイ</t>
    </rPh>
    <rPh sb="8" eb="9">
      <t>ケタ</t>
    </rPh>
    <phoneticPr fontId="1"/>
  </si>
  <si>
    <t>12345678</t>
    <phoneticPr fontId="1"/>
  </si>
  <si>
    <t>名称</t>
    <rPh sb="0" eb="2">
      <t>メイショウ</t>
    </rPh>
    <phoneticPr fontId="1"/>
  </si>
  <si>
    <t>所在地</t>
    <rPh sb="0" eb="3">
      <t>ショザイチ</t>
    </rPh>
    <phoneticPr fontId="1"/>
  </si>
  <si>
    <r>
      <rPr>
        <sz val="10"/>
        <color theme="1"/>
        <rFont val="ＭＳ 明朝"/>
        <family val="1"/>
        <charset val="128"/>
      </rPr>
      <t>上記のとおり領収しましたので
通知します。
帯広市会計管理者　様</t>
    </r>
    <r>
      <rPr>
        <sz val="9"/>
        <color theme="1"/>
        <rFont val="ＭＳ 明朝"/>
        <family val="1"/>
        <charset val="128"/>
      </rPr>
      <t xml:space="preserve">
</t>
    </r>
    <r>
      <rPr>
        <sz val="8"/>
        <color theme="1"/>
        <rFont val="ＭＳ 明朝"/>
        <family val="1"/>
        <charset val="128"/>
      </rPr>
      <t xml:space="preserve">受付局(店)→取りまとめ店→
加入者(帯広市会計管理者)
</t>
    </r>
    <r>
      <rPr>
        <sz val="10"/>
        <color theme="1"/>
        <rFont val="ＭＳ 明朝"/>
        <family val="1"/>
        <charset val="128"/>
      </rPr>
      <t>(帯広市保管)</t>
    </r>
    <phoneticPr fontId="1"/>
  </si>
  <si>
    <t>申告</t>
  </si>
  <si>
    <t>月計表・申告書へ転記</t>
    <phoneticPr fontId="1"/>
  </si>
  <si>
    <t>上記のとおり領収しました。
※この領収書は5年間大切に
　保存してください。
◎この納入書は、3枚1組の複写式
　となっていますので、切り離さ
　ずに提出してください。
(納入者保管）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</si>
</sst>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泊&quot;"/>
    <numFmt numFmtId="177" formatCode="#,##0&quot;円&quot;"/>
    <numFmt numFmtId="178" formatCode="[$-411]ggge&quot;年&quot;m&quot;月&quot;d&quot;日&quot;;@"/>
    <numFmt numFmtId="179" formatCode="[$-411]ge\.m\.d;@"/>
    <numFmt numFmtId="180" formatCode="0&quot; 月分&quot;"/>
    <numFmt numFmtId="181" formatCode="#,##0&quot;年&quot;"/>
    <numFmt numFmtId="182" formatCode="#,##0&quot;月分&quot;"/>
    <numFmt numFmtId="183" formatCode="0&quot; 年&quot;"/>
    <numFmt numFmtId="184" formatCode="0&quot; 月&quot;"/>
    <numFmt numFmtId="185" formatCode="0&quot; 日&quot;"/>
    <numFmt numFmtId="186" formatCode="&quot;A　&quot;#,##0&quot;泊&quot;"/>
    <numFmt numFmtId="187" formatCode="&quot;B　&quot;#,##0&quot;泊&quot;"/>
    <numFmt numFmtId="188" formatCode="&quot;C　&quot;#,##0&quot;泊&quot;"/>
  </numFmts>
  <fonts count="44">
    <font>
      <sz val="11"/>
      <color theme="1"/>
      <name val="游ゴシック"/>
      <family val="2"/>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name val="UD デジタル 教科書体 NP-R"/>
      <family val="1"/>
      <charset val="128"/>
    </font>
    <font>
      <sz val="6"/>
      <name val="ＭＳ Ｐゴシック"/>
      <family val="3"/>
      <charset val="128"/>
    </font>
    <font>
      <sz val="11"/>
      <color theme="1"/>
      <name val="游ゴシック"/>
      <family val="3"/>
      <charset val="128"/>
      <scheme val="minor"/>
    </font>
    <font>
      <sz val="20"/>
      <name val="HGｺﾞｼｯｸM"/>
      <family val="3"/>
      <charset val="128"/>
    </font>
    <font>
      <sz val="10"/>
      <name val="HGｺﾞｼｯｸM"/>
      <family val="3"/>
      <charset val="128"/>
    </font>
    <font>
      <b/>
      <sz val="10"/>
      <name val="HGｺﾞｼｯｸM"/>
      <family val="3"/>
      <charset val="128"/>
    </font>
    <font>
      <sz val="8"/>
      <name val="HGｺﾞｼｯｸM"/>
      <family val="3"/>
      <charset val="128"/>
    </font>
    <font>
      <sz val="11"/>
      <name val="HGｺﾞｼｯｸM"/>
      <family val="3"/>
      <charset val="128"/>
    </font>
    <font>
      <b/>
      <sz val="11"/>
      <name val="HGｺﾞｼｯｸM"/>
      <family val="3"/>
      <charset val="128"/>
    </font>
    <font>
      <sz val="11"/>
      <name val="HGPｺﾞｼｯｸM"/>
      <family val="3"/>
      <charset val="128"/>
    </font>
    <font>
      <sz val="11"/>
      <color rgb="FFFF0000"/>
      <name val="UD デジタル 教科書体 NP-R"/>
      <family val="1"/>
      <charset val="128"/>
    </font>
    <font>
      <b/>
      <sz val="11"/>
      <color rgb="FFFF0000"/>
      <name val="UD デジタル 教科書体 NP-R"/>
      <family val="1"/>
      <charset val="128"/>
    </font>
    <font>
      <sz val="11"/>
      <color rgb="FF000000"/>
      <name val="UD デジタル 教科書体 NP-R"/>
      <family val="1"/>
      <charset val="128"/>
    </font>
    <font>
      <sz val="11"/>
      <color rgb="FF000000"/>
      <name val="游ゴシック"/>
      <family val="3"/>
      <charset val="128"/>
      <scheme val="minor"/>
    </font>
    <font>
      <sz val="11"/>
      <color theme="1"/>
      <name val="UD Digi Kyokasho NK-R"/>
      <family val="1"/>
      <charset val="128"/>
    </font>
    <font>
      <sz val="11"/>
      <color theme="1"/>
      <name val="UD Digi Kyokasho NP-R"/>
      <family val="1"/>
      <charset val="128"/>
    </font>
    <font>
      <sz val="12"/>
      <color theme="1"/>
      <name val="ＭＳ 明朝"/>
      <family val="1"/>
    </font>
    <font>
      <sz val="10"/>
      <color theme="1"/>
      <name val="ＭＳ 明朝"/>
      <family val="1"/>
    </font>
    <font>
      <sz val="6"/>
      <name val="ＭＳ 明朝"/>
      <family val="1"/>
    </font>
    <font>
      <sz val="9"/>
      <color theme="1"/>
      <name val="ＭＳ 明朝"/>
      <family val="1"/>
    </font>
    <font>
      <sz val="14"/>
      <color theme="1"/>
      <name val="ＭＳ 明朝"/>
      <family val="1"/>
    </font>
    <font>
      <sz val="8"/>
      <color theme="1"/>
      <name val="ＭＳ 明朝"/>
      <family val="1"/>
    </font>
    <font>
      <sz val="10"/>
      <name val="Arial"/>
      <family val="2"/>
    </font>
    <font>
      <sz val="11"/>
      <name val="游明朝"/>
      <family val="1"/>
      <charset val="128"/>
    </font>
    <font>
      <sz val="12"/>
      <name val="游明朝"/>
      <family val="1"/>
      <charset val="128"/>
    </font>
    <font>
      <sz val="10"/>
      <name val="游明朝"/>
      <family val="1"/>
      <charset val="128"/>
    </font>
    <font>
      <sz val="10"/>
      <name val="ＭＳ Ｐゴシック"/>
      <family val="3"/>
      <charset val="128"/>
    </font>
    <font>
      <sz val="9"/>
      <name val="游明朝"/>
      <family val="1"/>
      <charset val="128"/>
    </font>
    <font>
      <sz val="10"/>
      <color theme="1"/>
      <name val="游明朝"/>
      <family val="1"/>
      <charset val="128"/>
    </font>
    <font>
      <sz val="12"/>
      <color rgb="FF000000"/>
      <name val="UD デジタル 教科書体 NP-R"/>
      <family val="1"/>
      <charset val="128"/>
    </font>
    <font>
      <sz val="12"/>
      <color rgb="FF000000"/>
      <name val="Segoe UI Symbol"/>
      <family val="1"/>
    </font>
    <font>
      <sz val="12"/>
      <color theme="1"/>
      <name val="游明朝"/>
      <family val="1"/>
      <charset val="128"/>
    </font>
    <font>
      <sz val="11"/>
      <color theme="1"/>
      <name val="游明朝"/>
      <family val="1"/>
      <charset val="128"/>
    </font>
    <font>
      <sz val="14"/>
      <color theme="1"/>
      <name val="游明朝"/>
      <family val="1"/>
      <charset val="128"/>
    </font>
    <font>
      <sz val="11"/>
      <color theme="1"/>
      <name val="ＭＳ 明朝"/>
      <family val="1"/>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4"/>
      <name val="游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indexed="43"/>
        <bgColor indexed="64"/>
      </patternFill>
    </fill>
    <fill>
      <patternFill patternType="solid">
        <fgColor indexed="26"/>
        <bgColor indexed="64"/>
      </patternFill>
    </fill>
    <fill>
      <patternFill patternType="solid">
        <fgColor rgb="FFFFFFFF"/>
        <bgColor indexed="64"/>
      </patternFill>
    </fill>
    <fill>
      <patternFill patternType="solid">
        <fgColor theme="0"/>
        <bgColor indexed="64"/>
      </pattern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tted">
        <color auto="1"/>
      </left>
      <right/>
      <top/>
      <bottom/>
      <diagonal/>
    </border>
    <border>
      <left style="dotted">
        <color auto="1"/>
      </left>
      <right style="dotted">
        <color auto="1"/>
      </right>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indexed="64"/>
      </right>
      <top/>
      <bottom style="thin">
        <color rgb="FF000000"/>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rgb="FF000000"/>
      </top>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rgb="FF000000"/>
      </bottom>
      <diagonal/>
    </border>
    <border>
      <left style="medium">
        <color auto="1"/>
      </left>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dotted">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auto="1"/>
      </left>
      <right style="thin">
        <color indexed="64"/>
      </right>
      <top/>
      <bottom/>
      <diagonal/>
    </border>
    <border>
      <left/>
      <right style="thin">
        <color indexed="64"/>
      </right>
      <top style="medium">
        <color indexed="64"/>
      </top>
      <bottom style="medium">
        <color indexed="64"/>
      </bottom>
      <diagonal/>
    </border>
  </borders>
  <cellStyleXfs count="8">
    <xf numFmtId="0" fontId="0" fillId="0" borderId="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alignment vertical="center"/>
    </xf>
    <xf numFmtId="0" fontId="3" fillId="0" borderId="0"/>
    <xf numFmtId="0" fontId="20" fillId="0" borderId="0">
      <alignment vertical="center"/>
    </xf>
    <xf numFmtId="0" fontId="26" fillId="0" borderId="0">
      <alignment vertical="center"/>
    </xf>
  </cellStyleXfs>
  <cellXfs count="491">
    <xf numFmtId="0" fontId="0" fillId="0" borderId="0" xfId="0"/>
    <xf numFmtId="0" fontId="7" fillId="0" borderId="0" xfId="2" applyFont="1">
      <alignment vertical="center"/>
    </xf>
    <xf numFmtId="0" fontId="8" fillId="0" borderId="0" xfId="2" applyFont="1">
      <alignment vertical="center"/>
    </xf>
    <xf numFmtId="0" fontId="8" fillId="0" borderId="0" xfId="2" applyFont="1" applyAlignment="1">
      <alignment horizontal="right"/>
    </xf>
    <xf numFmtId="0" fontId="9" fillId="3" borderId="12" xfId="2" applyFont="1" applyFill="1" applyBorder="1" applyAlignment="1">
      <alignment horizontal="center" vertical="center"/>
    </xf>
    <xf numFmtId="0" fontId="9" fillId="3" borderId="36" xfId="2" applyFont="1" applyFill="1" applyBorder="1" applyAlignment="1">
      <alignment horizontal="center" vertical="center"/>
    </xf>
    <xf numFmtId="0" fontId="9" fillId="3" borderId="37" xfId="2" applyFont="1" applyFill="1" applyBorder="1" applyAlignment="1">
      <alignment horizontal="center" vertical="center"/>
    </xf>
    <xf numFmtId="0" fontId="9" fillId="3" borderId="38" xfId="2" applyFont="1" applyFill="1" applyBorder="1" applyAlignment="1">
      <alignment horizontal="center" vertical="center"/>
    </xf>
    <xf numFmtId="0" fontId="9" fillId="3" borderId="18" xfId="2" applyFont="1" applyFill="1" applyBorder="1" applyAlignment="1">
      <alignment horizontal="center" vertical="center"/>
    </xf>
    <xf numFmtId="0" fontId="7" fillId="0" borderId="0" xfId="5" applyFont="1" applyAlignment="1">
      <alignment vertical="top"/>
    </xf>
    <xf numFmtId="0" fontId="11" fillId="0" borderId="0" xfId="5" applyFont="1" applyAlignment="1">
      <alignment wrapText="1"/>
    </xf>
    <xf numFmtId="0" fontId="3" fillId="0" borderId="0" xfId="5"/>
    <xf numFmtId="0" fontId="11" fillId="4" borderId="21" xfId="5" applyFont="1" applyFill="1" applyBorder="1" applyAlignment="1">
      <alignment horizontal="center" vertical="center" wrapText="1"/>
    </xf>
    <xf numFmtId="0" fontId="11" fillId="4" borderId="42" xfId="5" applyFont="1" applyFill="1" applyBorder="1" applyAlignment="1">
      <alignment horizontal="center" vertical="center" wrapText="1"/>
    </xf>
    <xf numFmtId="0" fontId="11" fillId="0" borderId="43" xfId="5" applyFont="1" applyBorder="1" applyAlignment="1">
      <alignment horizontal="center" vertical="center" wrapText="1"/>
    </xf>
    <xf numFmtId="49" fontId="12" fillId="4" borderId="44" xfId="5" applyNumberFormat="1" applyFont="1" applyFill="1" applyBorder="1" applyAlignment="1">
      <alignment horizontal="center" vertical="center"/>
    </xf>
    <xf numFmtId="49" fontId="12" fillId="4" borderId="5" xfId="5" applyNumberFormat="1" applyFont="1" applyFill="1" applyBorder="1" applyAlignment="1">
      <alignment horizontal="left" vertical="center"/>
    </xf>
    <xf numFmtId="0" fontId="13" fillId="0" borderId="45" xfId="5" applyFont="1" applyBorder="1" applyAlignment="1">
      <alignment horizontal="left" vertical="center" wrapText="1"/>
    </xf>
    <xf numFmtId="49" fontId="12" fillId="4" borderId="46" xfId="5" applyNumberFormat="1" applyFont="1" applyFill="1" applyBorder="1" applyAlignment="1">
      <alignment horizontal="center" vertical="center"/>
    </xf>
    <xf numFmtId="49" fontId="12" fillId="4" borderId="2" xfId="5" applyNumberFormat="1" applyFont="1" applyFill="1" applyBorder="1" applyAlignment="1">
      <alignment horizontal="left" vertical="center"/>
    </xf>
    <xf numFmtId="0" fontId="13" fillId="0" borderId="47" xfId="5" applyFont="1" applyBorder="1" applyAlignment="1">
      <alignment horizontal="left" vertical="center" wrapText="1"/>
    </xf>
    <xf numFmtId="49" fontId="12" fillId="4" borderId="48" xfId="5" applyNumberFormat="1" applyFont="1" applyFill="1" applyBorder="1" applyAlignment="1">
      <alignment horizontal="center" vertical="center"/>
    </xf>
    <xf numFmtId="49" fontId="12" fillId="4" borderId="4" xfId="5" applyNumberFormat="1" applyFont="1" applyFill="1" applyBorder="1" applyAlignment="1">
      <alignment horizontal="left" vertical="center"/>
    </xf>
    <xf numFmtId="0" fontId="13" fillId="0" borderId="49" xfId="5" applyFont="1" applyBorder="1" applyAlignment="1">
      <alignment horizontal="left" vertical="center" wrapText="1"/>
    </xf>
    <xf numFmtId="49" fontId="12" fillId="4" borderId="50" xfId="5" applyNumberFormat="1" applyFont="1" applyFill="1" applyBorder="1" applyAlignment="1">
      <alignment horizontal="center" vertical="center"/>
    </xf>
    <xf numFmtId="49" fontId="12" fillId="4" borderId="0" xfId="5" applyNumberFormat="1" applyFont="1" applyFill="1" applyAlignment="1">
      <alignment horizontal="left" vertical="center"/>
    </xf>
    <xf numFmtId="0" fontId="13" fillId="0" borderId="51" xfId="5" applyFont="1" applyBorder="1" applyAlignment="1">
      <alignment horizontal="left" vertical="center" wrapText="1"/>
    </xf>
    <xf numFmtId="49" fontId="12" fillId="4" borderId="52" xfId="5" applyNumberFormat="1" applyFont="1" applyFill="1" applyBorder="1" applyAlignment="1">
      <alignment horizontal="center" vertical="center"/>
    </xf>
    <xf numFmtId="49" fontId="12" fillId="4" borderId="53" xfId="5" applyNumberFormat="1" applyFont="1" applyFill="1" applyBorder="1" applyAlignment="1">
      <alignment horizontal="left" vertical="center"/>
    </xf>
    <xf numFmtId="0" fontId="13" fillId="0" borderId="16" xfId="5" applyFont="1" applyBorder="1" applyAlignment="1">
      <alignment horizontal="left" vertical="center" wrapText="1"/>
    </xf>
    <xf numFmtId="0" fontId="3" fillId="0" borderId="0" xfId="5" applyAlignment="1">
      <alignment wrapText="1"/>
    </xf>
    <xf numFmtId="0" fontId="16" fillId="0" borderId="0" xfId="0" applyFont="1" applyAlignment="1">
      <alignment vertical="center"/>
    </xf>
    <xf numFmtId="0" fontId="16" fillId="5" borderId="55" xfId="0" applyFont="1" applyFill="1" applyBorder="1" applyAlignment="1">
      <alignment vertical="center"/>
    </xf>
    <xf numFmtId="0" fontId="16" fillId="5" borderId="54" xfId="0" applyFont="1" applyFill="1" applyBorder="1" applyAlignment="1">
      <alignment horizontal="center" vertical="center"/>
    </xf>
    <xf numFmtId="0" fontId="16" fillId="5" borderId="54" xfId="0" applyFont="1" applyFill="1" applyBorder="1" applyAlignment="1">
      <alignment horizontal="center" vertical="center" wrapText="1"/>
    </xf>
    <xf numFmtId="0" fontId="16" fillId="0" borderId="0" xfId="0" applyFont="1" applyAlignment="1">
      <alignment horizontal="left" vertical="center" wrapText="1"/>
    </xf>
    <xf numFmtId="0" fontId="17" fillId="0" borderId="55" xfId="0" applyFont="1" applyBorder="1" applyAlignment="1">
      <alignment vertical="center"/>
    </xf>
    <xf numFmtId="0" fontId="17" fillId="5" borderId="55" xfId="0" applyFont="1" applyFill="1" applyBorder="1" applyAlignment="1">
      <alignment vertical="center"/>
    </xf>
    <xf numFmtId="0" fontId="16" fillId="5" borderId="0" xfId="0" applyFont="1" applyFill="1" applyAlignment="1">
      <alignment horizontal="right" vertical="center"/>
    </xf>
    <xf numFmtId="0" fontId="16" fillId="2" borderId="56" xfId="0" applyFont="1" applyFill="1" applyBorder="1" applyAlignment="1">
      <alignment horizontal="center" vertical="center"/>
    </xf>
    <xf numFmtId="0" fontId="16" fillId="5" borderId="57" xfId="0" applyFont="1" applyFill="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5" borderId="58" xfId="0" applyFont="1" applyFill="1" applyBorder="1" applyAlignment="1">
      <alignment horizontal="center" vertical="center"/>
    </xf>
    <xf numFmtId="0" fontId="16" fillId="5" borderId="59" xfId="0" applyFont="1" applyFill="1" applyBorder="1" applyAlignment="1">
      <alignment horizontal="center" vertical="center"/>
    </xf>
    <xf numFmtId="0" fontId="16" fillId="0" borderId="0" xfId="0" applyFont="1" applyAlignment="1">
      <alignment horizontal="left" vertical="center"/>
    </xf>
    <xf numFmtId="180" fontId="16" fillId="2" borderId="59" xfId="0" applyNumberFormat="1" applyFont="1" applyFill="1" applyBorder="1" applyAlignment="1">
      <alignment horizontal="center" vertical="center"/>
    </xf>
    <xf numFmtId="180" fontId="16" fillId="2" borderId="12" xfId="0" applyNumberFormat="1" applyFont="1" applyFill="1" applyBorder="1" applyAlignment="1">
      <alignment horizontal="center" vertical="center"/>
    </xf>
    <xf numFmtId="178" fontId="16" fillId="0" borderId="0" xfId="0" applyNumberFormat="1" applyFont="1" applyAlignment="1">
      <alignment vertical="center"/>
    </xf>
    <xf numFmtId="178" fontId="16" fillId="0" borderId="0" xfId="0" applyNumberFormat="1" applyFont="1" applyAlignment="1">
      <alignment horizontal="left" vertical="center"/>
    </xf>
    <xf numFmtId="0" fontId="17" fillId="5" borderId="55" xfId="0" applyFont="1" applyFill="1" applyBorder="1" applyAlignment="1">
      <alignment horizontal="center" vertical="center"/>
    </xf>
    <xf numFmtId="0" fontId="18" fillId="0" borderId="54" xfId="0" applyFont="1" applyBorder="1" applyAlignment="1">
      <alignment horizontal="center" vertical="center"/>
    </xf>
    <xf numFmtId="0" fontId="16" fillId="5" borderId="1" xfId="0" applyFont="1" applyFill="1" applyBorder="1" applyAlignment="1">
      <alignment horizontal="center" vertical="center"/>
    </xf>
    <xf numFmtId="38" fontId="19" fillId="0" borderId="54" xfId="0" applyNumberFormat="1" applyFont="1" applyBorder="1" applyAlignment="1">
      <alignment vertical="center"/>
    </xf>
    <xf numFmtId="0" fontId="16" fillId="5" borderId="2" xfId="0" applyFont="1" applyFill="1" applyBorder="1" applyAlignment="1">
      <alignment horizontal="center" vertical="center"/>
    </xf>
    <xf numFmtId="0" fontId="16" fillId="5" borderId="60" xfId="0" applyFont="1" applyFill="1" applyBorder="1" applyAlignment="1">
      <alignment horizontal="center" vertical="center"/>
    </xf>
    <xf numFmtId="0" fontId="17" fillId="0" borderId="0" xfId="0" applyFont="1" applyAlignment="1">
      <alignment vertical="center"/>
    </xf>
    <xf numFmtId="0" fontId="21" fillId="0" borderId="0" xfId="6" applyFont="1">
      <alignment vertical="center"/>
    </xf>
    <xf numFmtId="0" fontId="21" fillId="0" borderId="0" xfId="6" applyFont="1" applyAlignment="1">
      <alignment horizontal="center" vertical="center"/>
    </xf>
    <xf numFmtId="0" fontId="23" fillId="0" borderId="0" xfId="6" applyFont="1">
      <alignment vertical="center"/>
    </xf>
    <xf numFmtId="0" fontId="21" fillId="0" borderId="71" xfId="6" applyFont="1" applyBorder="1">
      <alignment vertical="center"/>
    </xf>
    <xf numFmtId="0" fontId="21" fillId="0" borderId="30" xfId="6" applyFont="1" applyBorder="1">
      <alignment vertical="center"/>
    </xf>
    <xf numFmtId="0" fontId="21" fillId="0" borderId="72" xfId="6" applyFont="1" applyBorder="1" applyAlignment="1">
      <alignment horizontal="center" vertical="center"/>
    </xf>
    <xf numFmtId="0" fontId="21" fillId="0" borderId="73" xfId="6" applyFont="1" applyBorder="1" applyAlignment="1">
      <alignment horizontal="center" vertical="center"/>
    </xf>
    <xf numFmtId="0" fontId="21" fillId="0" borderId="74" xfId="6" applyFont="1" applyBorder="1" applyAlignment="1">
      <alignment horizontal="center" vertical="center"/>
    </xf>
    <xf numFmtId="0" fontId="21" fillId="0" borderId="6" xfId="6" applyFont="1" applyBorder="1">
      <alignment vertical="center"/>
    </xf>
    <xf numFmtId="0" fontId="21" fillId="0" borderId="4" xfId="6" applyFont="1" applyBorder="1" applyAlignment="1">
      <alignment horizontal="center" vertical="center"/>
    </xf>
    <xf numFmtId="0" fontId="21" fillId="0" borderId="4" xfId="6" applyFont="1" applyBorder="1">
      <alignment vertical="center"/>
    </xf>
    <xf numFmtId="0" fontId="21" fillId="0" borderId="7" xfId="6" applyFont="1" applyBorder="1">
      <alignment vertical="center"/>
    </xf>
    <xf numFmtId="0" fontId="21" fillId="0" borderId="10" xfId="6" applyFont="1" applyBorder="1">
      <alignment vertical="center"/>
    </xf>
    <xf numFmtId="0" fontId="21" fillId="0" borderId="5" xfId="6" applyFont="1" applyBorder="1" applyAlignment="1">
      <alignment horizontal="center" vertical="center"/>
    </xf>
    <xf numFmtId="0" fontId="21" fillId="0" borderId="5" xfId="6" applyFont="1" applyBorder="1">
      <alignment vertical="center"/>
    </xf>
    <xf numFmtId="0" fontId="21" fillId="0" borderId="11" xfId="6" applyFont="1" applyBorder="1">
      <alignment vertical="center"/>
    </xf>
    <xf numFmtId="0" fontId="21" fillId="0" borderId="31" xfId="6" applyFont="1" applyBorder="1" applyAlignment="1">
      <alignment horizontal="center" vertical="center"/>
    </xf>
    <xf numFmtId="0" fontId="21" fillId="0" borderId="75" xfId="6" applyFont="1" applyBorder="1" applyAlignment="1">
      <alignment horizontal="center" vertical="center"/>
    </xf>
    <xf numFmtId="0" fontId="21" fillId="0" borderId="76" xfId="6" applyFont="1" applyBorder="1" applyAlignment="1">
      <alignment horizontal="center" vertical="center"/>
    </xf>
    <xf numFmtId="0" fontId="21" fillId="0" borderId="77" xfId="6" applyFont="1" applyBorder="1" applyAlignment="1">
      <alignment horizontal="center" vertical="center"/>
    </xf>
    <xf numFmtId="0" fontId="21" fillId="0" borderId="78" xfId="6" applyFont="1" applyBorder="1" applyAlignment="1">
      <alignment horizontal="center" vertical="center"/>
    </xf>
    <xf numFmtId="0" fontId="23" fillId="0" borderId="0" xfId="6" applyFont="1" applyAlignment="1">
      <alignment horizontal="right" vertical="center"/>
    </xf>
    <xf numFmtId="0" fontId="16" fillId="5" borderId="3" xfId="0" applyFont="1" applyFill="1" applyBorder="1" applyAlignment="1">
      <alignment horizontal="center" vertical="center"/>
    </xf>
    <xf numFmtId="0" fontId="16" fillId="5" borderId="9" xfId="0" applyFont="1" applyFill="1" applyBorder="1" applyAlignment="1">
      <alignment horizontal="left" vertical="center"/>
    </xf>
    <xf numFmtId="0" fontId="4" fillId="0" borderId="1" xfId="2" applyFont="1" applyBorder="1" applyAlignment="1">
      <alignment horizontal="right" vertical="center"/>
    </xf>
    <xf numFmtId="0" fontId="16" fillId="5" borderId="81" xfId="0" applyFont="1" applyFill="1" applyBorder="1" applyAlignment="1">
      <alignment horizontal="left" vertical="center"/>
    </xf>
    <xf numFmtId="0" fontId="16" fillId="2" borderId="54" xfId="0" applyFont="1" applyFill="1" applyBorder="1" applyAlignment="1">
      <alignment horizontal="center" vertical="center"/>
    </xf>
    <xf numFmtId="0" fontId="17" fillId="5" borderId="54" xfId="0" applyFont="1" applyFill="1" applyBorder="1" applyAlignment="1">
      <alignment horizontal="center" vertical="center"/>
    </xf>
    <xf numFmtId="0" fontId="17" fillId="5" borderId="54" xfId="0" applyFont="1" applyFill="1" applyBorder="1" applyAlignment="1">
      <alignment vertical="center"/>
    </xf>
    <xf numFmtId="183" fontId="16" fillId="2" borderId="54" xfId="0" applyNumberFormat="1" applyFont="1" applyFill="1" applyBorder="1" applyAlignment="1">
      <alignment horizontal="center" vertical="center"/>
    </xf>
    <xf numFmtId="184" fontId="16" fillId="2" borderId="54" xfId="0" applyNumberFormat="1" applyFont="1" applyFill="1" applyBorder="1" applyAlignment="1">
      <alignment horizontal="center" vertical="center"/>
    </xf>
    <xf numFmtId="185" fontId="16" fillId="2" borderId="54" xfId="0" applyNumberFormat="1" applyFont="1" applyFill="1" applyBorder="1" applyAlignment="1">
      <alignment horizontal="center" vertical="center"/>
    </xf>
    <xf numFmtId="0" fontId="16" fillId="5" borderId="5" xfId="0" applyFont="1" applyFill="1" applyBorder="1" applyAlignment="1">
      <alignment horizontal="center" vertical="center"/>
    </xf>
    <xf numFmtId="0" fontId="21" fillId="0" borderId="10" xfId="6" applyFont="1" applyBorder="1" applyAlignment="1">
      <alignment horizontal="center" vertical="center"/>
    </xf>
    <xf numFmtId="0" fontId="16" fillId="5" borderId="54" xfId="0" applyFont="1" applyFill="1" applyBorder="1" applyAlignment="1">
      <alignment vertical="center"/>
    </xf>
    <xf numFmtId="0" fontId="16" fillId="5" borderId="54" xfId="0" applyFont="1" applyFill="1" applyBorder="1" applyAlignment="1">
      <alignment horizontal="right" vertical="center"/>
    </xf>
    <xf numFmtId="183" fontId="16" fillId="2" borderId="1" xfId="0" applyNumberFormat="1" applyFont="1" applyFill="1" applyBorder="1" applyAlignment="1">
      <alignment vertical="center"/>
    </xf>
    <xf numFmtId="184" fontId="16" fillId="2" borderId="2" xfId="0" applyNumberFormat="1" applyFont="1" applyFill="1" applyBorder="1" applyAlignment="1">
      <alignment vertical="center"/>
    </xf>
    <xf numFmtId="185" fontId="16" fillId="2" borderId="3" xfId="0" applyNumberFormat="1" applyFont="1" applyFill="1" applyBorder="1" applyAlignment="1">
      <alignment vertical="center"/>
    </xf>
    <xf numFmtId="0" fontId="16" fillId="5" borderId="12" xfId="0" applyFont="1" applyFill="1" applyBorder="1" applyAlignment="1">
      <alignment horizontal="center" vertical="center"/>
    </xf>
    <xf numFmtId="0" fontId="21" fillId="0" borderId="3" xfId="6" applyFont="1" applyBorder="1" applyAlignment="1">
      <alignment horizontal="center" vertical="center"/>
    </xf>
    <xf numFmtId="0" fontId="21" fillId="0" borderId="7" xfId="6" applyFont="1" applyBorder="1" applyAlignment="1">
      <alignment horizontal="center" vertical="center"/>
    </xf>
    <xf numFmtId="0" fontId="26" fillId="0" borderId="0" xfId="7">
      <alignment vertical="center"/>
    </xf>
    <xf numFmtId="0" fontId="27" fillId="0" borderId="66" xfId="7" applyFont="1" applyBorder="1" applyAlignment="1">
      <alignment horizontal="center" vertical="center"/>
    </xf>
    <xf numFmtId="0" fontId="29" fillId="0" borderId="83" xfId="7" applyFont="1" applyBorder="1" applyAlignment="1">
      <alignment vertical="center" wrapText="1"/>
    </xf>
    <xf numFmtId="0" fontId="30" fillId="0" borderId="0" xfId="7" applyFont="1">
      <alignment vertical="center"/>
    </xf>
    <xf numFmtId="0" fontId="27" fillId="0" borderId="54" xfId="7" applyFont="1" applyBorder="1" applyAlignment="1">
      <alignment horizontal="center" vertical="center"/>
    </xf>
    <xf numFmtId="0" fontId="27" fillId="0" borderId="15" xfId="7" applyFont="1" applyBorder="1" applyAlignment="1">
      <alignment horizontal="center" vertical="center"/>
    </xf>
    <xf numFmtId="176" fontId="28" fillId="0" borderId="54" xfId="7" applyNumberFormat="1" applyFont="1" applyBorder="1" applyAlignment="1">
      <alignment horizontal="center" vertical="center"/>
    </xf>
    <xf numFmtId="176" fontId="28" fillId="0" borderId="18" xfId="7" applyNumberFormat="1" applyFont="1" applyBorder="1" applyAlignment="1">
      <alignment horizontal="center" vertical="center"/>
    </xf>
    <xf numFmtId="176" fontId="28" fillId="0" borderId="15" xfId="7" applyNumberFormat="1" applyFont="1" applyBorder="1" applyAlignment="1">
      <alignment horizontal="center" vertical="center"/>
    </xf>
    <xf numFmtId="176" fontId="28" fillId="0" borderId="91" xfId="7" applyNumberFormat="1" applyFont="1" applyBorder="1" applyAlignment="1">
      <alignment horizontal="center" vertical="center"/>
    </xf>
    <xf numFmtId="0" fontId="27" fillId="0" borderId="0" xfId="7" applyFont="1" applyAlignment="1">
      <alignment horizontal="center" vertical="center"/>
    </xf>
    <xf numFmtId="0" fontId="29" fillId="0" borderId="0" xfId="7" applyFont="1" applyAlignment="1">
      <alignment vertical="center" wrapText="1"/>
    </xf>
    <xf numFmtId="0" fontId="29" fillId="0" borderId="88" xfId="7" applyFont="1" applyBorder="1" applyAlignment="1">
      <alignment vertical="center" wrapText="1"/>
    </xf>
    <xf numFmtId="0" fontId="28" fillId="0" borderId="88" xfId="7" applyFont="1" applyBorder="1" applyAlignment="1">
      <alignment horizontal="center" vertical="center" wrapText="1"/>
    </xf>
    <xf numFmtId="0" fontId="28" fillId="0" borderId="0" xfId="7" applyFont="1" applyAlignment="1">
      <alignment vertical="center" wrapText="1"/>
    </xf>
    <xf numFmtId="0" fontId="27" fillId="0" borderId="0" xfId="7" applyFont="1" applyAlignment="1">
      <alignment vertical="center" wrapText="1"/>
    </xf>
    <xf numFmtId="0" fontId="27" fillId="0" borderId="0" xfId="7" applyFont="1">
      <alignment vertical="center"/>
    </xf>
    <xf numFmtId="0" fontId="29" fillId="0" borderId="47" xfId="7" applyFont="1" applyBorder="1" applyAlignment="1">
      <alignment horizontal="center" vertical="center"/>
    </xf>
    <xf numFmtId="0" fontId="29" fillId="0" borderId="16" xfId="7" applyFont="1" applyBorder="1" applyAlignment="1">
      <alignment horizontal="center" vertical="center"/>
    </xf>
    <xf numFmtId="0" fontId="29" fillId="0" borderId="1" xfId="7" applyFont="1" applyBorder="1" applyAlignment="1">
      <alignment horizontal="center" vertical="center"/>
    </xf>
    <xf numFmtId="0" fontId="27" fillId="0" borderId="54" xfId="7" applyFont="1" applyBorder="1" applyAlignment="1">
      <alignment horizontal="right" vertical="center"/>
    </xf>
    <xf numFmtId="0" fontId="27" fillId="0" borderId="15" xfId="7" applyFont="1" applyBorder="1" applyAlignment="1">
      <alignment horizontal="right" vertical="center"/>
    </xf>
    <xf numFmtId="0" fontId="29" fillId="0" borderId="54" xfId="7" applyFont="1" applyBorder="1" applyAlignment="1">
      <alignment horizontal="center" vertical="center"/>
    </xf>
    <xf numFmtId="0" fontId="29" fillId="0" borderId="15" xfId="7" applyFont="1" applyBorder="1" applyAlignment="1">
      <alignment horizontal="center" vertical="center"/>
    </xf>
    <xf numFmtId="0" fontId="27" fillId="0" borderId="18" xfId="7" applyFont="1" applyBorder="1" applyAlignment="1">
      <alignment horizontal="center" vertical="center"/>
    </xf>
    <xf numFmtId="0" fontId="29" fillId="0" borderId="68" xfId="7" applyFont="1" applyBorder="1" applyAlignment="1">
      <alignment horizontal="center" vertical="center"/>
    </xf>
    <xf numFmtId="0" fontId="27" fillId="0" borderId="0" xfId="7" applyFont="1" applyAlignment="1">
      <alignment horizontal="right" vertical="center" wrapText="1"/>
    </xf>
    <xf numFmtId="180" fontId="27" fillId="0" borderId="88" xfId="7" applyNumberFormat="1" applyFont="1" applyBorder="1" applyAlignment="1">
      <alignment horizontal="center" vertical="center" wrapText="1"/>
    </xf>
    <xf numFmtId="0" fontId="27" fillId="0" borderId="88" xfId="7" applyFont="1" applyBorder="1" applyAlignment="1">
      <alignment horizontal="left" vertical="center" wrapText="1"/>
    </xf>
    <xf numFmtId="0" fontId="27" fillId="0" borderId="62" xfId="7" applyFont="1" applyBorder="1" applyAlignment="1">
      <alignment horizontal="left" vertical="center" wrapText="1"/>
    </xf>
    <xf numFmtId="180" fontId="27" fillId="0" borderId="62" xfId="7" applyNumberFormat="1" applyFont="1" applyBorder="1" applyAlignment="1">
      <alignment horizontal="center" vertical="center" wrapText="1"/>
    </xf>
    <xf numFmtId="0" fontId="32" fillId="0" borderId="19" xfId="6" applyFont="1" applyBorder="1" applyAlignment="1">
      <alignment horizontal="center" vertical="center"/>
    </xf>
    <xf numFmtId="176" fontId="32" fillId="2" borderId="46" xfId="6" applyNumberFormat="1" applyFont="1" applyFill="1" applyBorder="1" applyAlignment="1">
      <alignment horizontal="center" vertical="center"/>
    </xf>
    <xf numFmtId="176" fontId="32" fillId="2" borderId="54" xfId="6" applyNumberFormat="1" applyFont="1" applyFill="1" applyBorder="1" applyAlignment="1">
      <alignment horizontal="center" vertical="center"/>
    </xf>
    <xf numFmtId="176" fontId="32" fillId="0" borderId="19" xfId="6" applyNumberFormat="1" applyFont="1" applyBorder="1" applyAlignment="1">
      <alignment horizontal="center" vertical="center"/>
    </xf>
    <xf numFmtId="176" fontId="32" fillId="2" borderId="52" xfId="6" applyNumberFormat="1" applyFont="1" applyFill="1" applyBorder="1" applyAlignment="1">
      <alignment horizontal="center" vertical="center"/>
    </xf>
    <xf numFmtId="176" fontId="32" fillId="2" borderId="15" xfId="6" applyNumberFormat="1" applyFont="1" applyFill="1" applyBorder="1" applyAlignment="1">
      <alignment horizontal="center" vertical="center"/>
    </xf>
    <xf numFmtId="0" fontId="32" fillId="0" borderId="98" xfId="6" applyFont="1" applyBorder="1" applyAlignment="1">
      <alignment horizontal="center" vertical="center"/>
    </xf>
    <xf numFmtId="176" fontId="32" fillId="2" borderId="48" xfId="6" applyNumberFormat="1" applyFont="1" applyFill="1" applyBorder="1" applyAlignment="1">
      <alignment horizontal="center" vertical="center"/>
    </xf>
    <xf numFmtId="176" fontId="32" fillId="2" borderId="12" xfId="6" applyNumberFormat="1" applyFont="1" applyFill="1" applyBorder="1" applyAlignment="1">
      <alignment horizontal="center" vertical="center"/>
    </xf>
    <xf numFmtId="0" fontId="32" fillId="0" borderId="84" xfId="6" applyFont="1" applyBorder="1" applyAlignment="1">
      <alignment horizontal="center" vertical="center"/>
    </xf>
    <xf numFmtId="176" fontId="32" fillId="2" borderId="90" xfId="6" applyNumberFormat="1" applyFont="1" applyFill="1" applyBorder="1" applyAlignment="1">
      <alignment horizontal="center" vertical="center"/>
    </xf>
    <xf numFmtId="176" fontId="32" fillId="2" borderId="91" xfId="6" applyNumberFormat="1" applyFont="1" applyFill="1" applyBorder="1" applyAlignment="1">
      <alignment horizontal="center" vertical="center"/>
    </xf>
    <xf numFmtId="0" fontId="32" fillId="0" borderId="21" xfId="6" applyFont="1" applyBorder="1" applyAlignment="1">
      <alignment horizontal="center" vertical="center"/>
    </xf>
    <xf numFmtId="176" fontId="32" fillId="0" borderId="20" xfId="6" applyNumberFormat="1" applyFont="1" applyBorder="1" applyAlignment="1">
      <alignment horizontal="center" vertical="center"/>
    </xf>
    <xf numFmtId="176" fontId="32" fillId="0" borderId="1" xfId="6" applyNumberFormat="1" applyFont="1" applyBorder="1" applyAlignment="1">
      <alignment horizontal="center" vertical="center"/>
    </xf>
    <xf numFmtId="176" fontId="32" fillId="0" borderId="6" xfId="6" applyNumberFormat="1" applyFont="1" applyBorder="1" applyAlignment="1">
      <alignment horizontal="center" vertical="center"/>
    </xf>
    <xf numFmtId="176" fontId="32" fillId="6" borderId="20" xfId="6" applyNumberFormat="1" applyFont="1" applyFill="1" applyBorder="1" applyAlignment="1">
      <alignment horizontal="center" vertical="center"/>
    </xf>
    <xf numFmtId="176" fontId="32" fillId="6" borderId="1" xfId="6" applyNumberFormat="1" applyFont="1" applyFill="1" applyBorder="1" applyAlignment="1">
      <alignment horizontal="center" vertical="center"/>
    </xf>
    <xf numFmtId="176" fontId="32" fillId="6" borderId="93" xfId="6" applyNumberFormat="1" applyFont="1" applyFill="1" applyBorder="1" applyAlignment="1">
      <alignment horizontal="center" vertical="center"/>
    </xf>
    <xf numFmtId="176" fontId="32" fillId="0" borderId="14" xfId="6" applyNumberFormat="1" applyFont="1" applyBorder="1" applyAlignment="1">
      <alignment horizontal="center" vertical="center"/>
    </xf>
    <xf numFmtId="176" fontId="32" fillId="0" borderId="17" xfId="6" applyNumberFormat="1" applyFont="1" applyBorder="1" applyAlignment="1">
      <alignment horizontal="center" vertical="center"/>
    </xf>
    <xf numFmtId="0" fontId="35" fillId="0" borderId="79" xfId="6" applyFont="1" applyBorder="1" applyAlignment="1">
      <alignment horizontal="center" vertical="center"/>
    </xf>
    <xf numFmtId="0" fontId="32" fillId="0" borderId="97" xfId="6" applyFont="1" applyBorder="1" applyAlignment="1">
      <alignment horizontal="center" vertical="center"/>
    </xf>
    <xf numFmtId="177" fontId="32" fillId="0" borderId="99" xfId="6" applyNumberFormat="1" applyFont="1" applyBorder="1" applyAlignment="1">
      <alignment horizontal="center" vertical="top"/>
    </xf>
    <xf numFmtId="0" fontId="32" fillId="0" borderId="93" xfId="6" applyFont="1" applyBorder="1" applyAlignment="1">
      <alignment horizontal="center" vertical="center"/>
    </xf>
    <xf numFmtId="0" fontId="32" fillId="0" borderId="15" xfId="6" applyFont="1" applyBorder="1" applyAlignment="1">
      <alignment horizontal="center" vertical="top" shrinkToFit="1"/>
    </xf>
    <xf numFmtId="176" fontId="32" fillId="0" borderId="22" xfId="6" applyNumberFormat="1" applyFont="1" applyBorder="1" applyAlignment="1">
      <alignment horizontal="center" vertical="center"/>
    </xf>
    <xf numFmtId="176" fontId="32" fillId="0" borderId="96" xfId="6" applyNumberFormat="1" applyFont="1" applyBorder="1" applyAlignment="1">
      <alignment horizontal="center" vertical="center"/>
    </xf>
    <xf numFmtId="186" fontId="32" fillId="0" borderId="43" xfId="6" applyNumberFormat="1" applyFont="1" applyBorder="1" applyAlignment="1">
      <alignment horizontal="center" vertical="center"/>
    </xf>
    <xf numFmtId="176" fontId="32" fillId="0" borderId="99" xfId="6" applyNumberFormat="1" applyFont="1" applyBorder="1" applyAlignment="1">
      <alignment horizontal="center" vertical="center"/>
    </xf>
    <xf numFmtId="187" fontId="32" fillId="0" borderId="99" xfId="6" applyNumberFormat="1" applyFont="1" applyBorder="1" applyAlignment="1">
      <alignment horizontal="center" vertical="center"/>
    </xf>
    <xf numFmtId="188" fontId="32" fillId="0" borderId="43" xfId="6" applyNumberFormat="1" applyFont="1" applyBorder="1" applyAlignment="1">
      <alignment horizontal="center" vertical="center"/>
    </xf>
    <xf numFmtId="38" fontId="28" fillId="0" borderId="54" xfId="1" applyFont="1" applyBorder="1" applyAlignment="1">
      <alignment horizontal="right" vertical="center"/>
    </xf>
    <xf numFmtId="38" fontId="28" fillId="0" borderId="15" xfId="1" applyFont="1" applyBorder="1" applyAlignment="1">
      <alignment horizontal="right" vertical="center"/>
    </xf>
    <xf numFmtId="38" fontId="28" fillId="0" borderId="91" xfId="1" applyFont="1" applyBorder="1" applyAlignment="1">
      <alignment horizontal="right" vertical="center"/>
    </xf>
    <xf numFmtId="38" fontId="27" fillId="0" borderId="54" xfId="1" applyFont="1" applyBorder="1" applyAlignment="1">
      <alignment horizontal="right" vertical="center"/>
    </xf>
    <xf numFmtId="38" fontId="27" fillId="0" borderId="15" xfId="1" applyFont="1" applyBorder="1" applyAlignment="1">
      <alignment horizontal="right" vertical="center"/>
    </xf>
    <xf numFmtId="38" fontId="28" fillId="0" borderId="18" xfId="1" applyFont="1" applyBorder="1" applyAlignment="1">
      <alignment horizontal="right" vertical="center"/>
    </xf>
    <xf numFmtId="38" fontId="28" fillId="0" borderId="68" xfId="7" applyNumberFormat="1" applyFont="1" applyBorder="1" applyAlignment="1">
      <alignment horizontal="right" vertical="center"/>
    </xf>
    <xf numFmtId="0" fontId="21" fillId="0" borderId="102" xfId="6" applyFont="1" applyBorder="1">
      <alignment vertical="center"/>
    </xf>
    <xf numFmtId="0" fontId="21" fillId="0" borderId="107" xfId="6" applyFont="1" applyBorder="1">
      <alignment vertical="center"/>
    </xf>
    <xf numFmtId="0" fontId="21" fillId="0" borderId="110" xfId="6" applyFont="1" applyBorder="1" applyAlignment="1">
      <alignment horizontal="center" vertical="center"/>
    </xf>
    <xf numFmtId="0" fontId="21" fillId="0" borderId="111" xfId="6" applyFont="1" applyBorder="1" applyAlignment="1">
      <alignment horizontal="center" vertical="center"/>
    </xf>
    <xf numFmtId="0" fontId="21" fillId="0" borderId="42" xfId="6" applyFont="1" applyBorder="1" applyAlignment="1">
      <alignment horizontal="center" vertical="center"/>
    </xf>
    <xf numFmtId="0" fontId="21" fillId="0" borderId="112" xfId="6" applyFont="1" applyBorder="1" applyAlignment="1">
      <alignment horizontal="center" vertical="center"/>
    </xf>
    <xf numFmtId="0" fontId="21" fillId="0" borderId="113" xfId="6" applyFont="1" applyBorder="1" applyAlignment="1">
      <alignment horizontal="center" vertical="center"/>
    </xf>
    <xf numFmtId="0" fontId="21" fillId="0" borderId="71" xfId="6" applyFont="1" applyBorder="1" applyAlignment="1">
      <alignment horizontal="center" vertical="center"/>
    </xf>
    <xf numFmtId="0" fontId="21" fillId="0" borderId="114" xfId="6" applyFont="1" applyBorder="1" applyAlignment="1">
      <alignment horizontal="center" vertical="center"/>
    </xf>
    <xf numFmtId="0" fontId="21" fillId="0" borderId="110" xfId="6" applyFont="1" applyBorder="1">
      <alignment vertical="center"/>
    </xf>
    <xf numFmtId="0" fontId="21" fillId="0" borderId="0" xfId="6" applyFont="1" applyAlignment="1">
      <alignment horizontal="center" vertical="distributed"/>
    </xf>
    <xf numFmtId="0" fontId="21" fillId="0" borderId="54" xfId="6" applyFont="1" applyBorder="1" applyAlignment="1">
      <alignment vertical="distributed"/>
    </xf>
    <xf numFmtId="0" fontId="25" fillId="0" borderId="73" xfId="6" applyFont="1" applyBorder="1" applyAlignment="1">
      <alignment horizontal="center" vertical="top"/>
    </xf>
    <xf numFmtId="0" fontId="25" fillId="0" borderId="113" xfId="6" applyFont="1" applyBorder="1" applyAlignment="1">
      <alignment horizontal="center" vertical="top"/>
    </xf>
    <xf numFmtId="0" fontId="25" fillId="0" borderId="74" xfId="6" applyFont="1" applyBorder="1" applyAlignment="1">
      <alignment horizontal="center" vertical="top"/>
    </xf>
    <xf numFmtId="0" fontId="21" fillId="0" borderId="54" xfId="6" applyFont="1" applyBorder="1">
      <alignment vertical="center"/>
    </xf>
    <xf numFmtId="49" fontId="21" fillId="0" borderId="18" xfId="6" applyNumberFormat="1" applyFont="1" applyBorder="1" applyAlignment="1">
      <alignment horizontal="center" vertical="distributed"/>
    </xf>
    <xf numFmtId="49" fontId="21" fillId="0" borderId="54" xfId="6" applyNumberFormat="1" applyFont="1" applyBorder="1" applyAlignment="1">
      <alignment horizontal="center" vertical="distributed"/>
    </xf>
    <xf numFmtId="49" fontId="21" fillId="0" borderId="36" xfId="6" applyNumberFormat="1" applyFont="1" applyBorder="1" applyAlignment="1">
      <alignment horizontal="center" vertical="distributed"/>
    </xf>
    <xf numFmtId="49" fontId="21" fillId="0" borderId="22" xfId="6" applyNumberFormat="1" applyFont="1" applyBorder="1" applyAlignment="1">
      <alignment horizontal="center" vertical="distributed"/>
    </xf>
    <xf numFmtId="0" fontId="21" fillId="0" borderId="0" xfId="6" applyFont="1" applyAlignment="1">
      <alignment horizontal="center" vertical="distributed" textRotation="255" indent="1"/>
    </xf>
    <xf numFmtId="0" fontId="38" fillId="0" borderId="72" xfId="6" applyFont="1" applyBorder="1" applyAlignment="1">
      <alignment horizontal="center" vertical="center"/>
    </xf>
    <xf numFmtId="0" fontId="38" fillId="0" borderId="73" xfId="6" applyFont="1" applyBorder="1" applyAlignment="1">
      <alignment horizontal="center" vertical="center"/>
    </xf>
    <xf numFmtId="0" fontId="38" fillId="0" borderId="74" xfId="6" applyFont="1" applyBorder="1" applyAlignment="1">
      <alignment horizontal="center" vertical="center"/>
    </xf>
    <xf numFmtId="0" fontId="16" fillId="2" borderId="18" xfId="0" applyFont="1" applyFill="1" applyBorder="1" applyAlignment="1">
      <alignment horizontal="center" vertical="center"/>
    </xf>
    <xf numFmtId="0" fontId="16" fillId="5" borderId="2" xfId="0" applyFont="1" applyFill="1" applyBorder="1" applyAlignment="1">
      <alignment horizontal="right" vertical="center"/>
    </xf>
    <xf numFmtId="0" fontId="16" fillId="2" borderId="60" xfId="0" applyFont="1" applyFill="1" applyBorder="1" applyAlignment="1">
      <alignment horizontal="center" vertical="center"/>
    </xf>
    <xf numFmtId="38" fontId="16" fillId="2" borderId="1" xfId="0" applyNumberFormat="1" applyFont="1" applyFill="1" applyBorder="1" applyAlignment="1">
      <alignment horizontal="right" vertical="center"/>
    </xf>
    <xf numFmtId="38" fontId="16" fillId="2" borderId="3" xfId="0" applyNumberFormat="1" applyFont="1" applyFill="1" applyBorder="1" applyAlignment="1">
      <alignment horizontal="right" vertical="center"/>
    </xf>
    <xf numFmtId="0" fontId="16" fillId="5" borderId="12" xfId="0" applyFont="1" applyFill="1" applyBorder="1" applyAlignment="1">
      <alignment horizontal="center" vertical="center"/>
    </xf>
    <xf numFmtId="0" fontId="16" fillId="5" borderId="18"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36" xfId="0" applyFont="1" applyFill="1" applyBorder="1" applyAlignment="1">
      <alignment horizontal="center" vertical="center"/>
    </xf>
    <xf numFmtId="49" fontId="33" fillId="2" borderId="54" xfId="0" applyNumberFormat="1" applyFont="1" applyFill="1" applyBorder="1" applyAlignment="1">
      <alignment horizontal="left" vertical="center"/>
    </xf>
    <xf numFmtId="0" fontId="33" fillId="2" borderId="54" xfId="0" applyFont="1" applyFill="1" applyBorder="1" applyAlignment="1">
      <alignment horizontal="left" vertical="center" shrinkToFit="1"/>
    </xf>
    <xf numFmtId="0" fontId="33" fillId="2" borderId="54" xfId="0" applyFont="1" applyFill="1" applyBorder="1" applyAlignment="1">
      <alignment horizontal="left" vertical="center" wrapText="1" shrinkToFit="1"/>
    </xf>
    <xf numFmtId="38" fontId="16" fillId="2" borderId="54" xfId="0" applyNumberFormat="1" applyFont="1" applyFill="1" applyBorder="1" applyAlignment="1">
      <alignment horizontal="center" vertical="center"/>
    </xf>
    <xf numFmtId="0" fontId="16" fillId="5" borderId="54" xfId="0" applyFont="1" applyFill="1" applyBorder="1" applyAlignment="1">
      <alignment horizontal="center" vertical="center"/>
    </xf>
    <xf numFmtId="0" fontId="14" fillId="5" borderId="54" xfId="0" applyFont="1" applyFill="1" applyBorder="1" applyAlignment="1">
      <alignment horizontal="center" vertical="center"/>
    </xf>
    <xf numFmtId="180" fontId="16" fillId="0" borderId="54" xfId="0" applyNumberFormat="1"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180" fontId="16" fillId="0" borderId="2" xfId="0" applyNumberFormat="1" applyFont="1" applyBorder="1" applyAlignment="1">
      <alignment horizontal="center" vertical="center"/>
    </xf>
    <xf numFmtId="38" fontId="16" fillId="5" borderId="54" xfId="0" applyNumberFormat="1" applyFont="1" applyFill="1" applyBorder="1" applyAlignment="1">
      <alignment horizontal="right" vertical="center"/>
    </xf>
    <xf numFmtId="38" fontId="16" fillId="2" borderId="18" xfId="0" applyNumberFormat="1" applyFont="1" applyFill="1" applyBorder="1" applyAlignment="1">
      <alignment horizontal="center" vertical="center"/>
    </xf>
    <xf numFmtId="38" fontId="16" fillId="2" borderId="54" xfId="0" applyNumberFormat="1" applyFont="1" applyFill="1" applyBorder="1" applyAlignment="1">
      <alignment horizontal="right" vertical="center"/>
    </xf>
    <xf numFmtId="38" fontId="16" fillId="5" borderId="60" xfId="0" applyNumberFormat="1" applyFont="1" applyFill="1" applyBorder="1" applyAlignment="1">
      <alignment horizontal="right" vertical="center"/>
    </xf>
    <xf numFmtId="38" fontId="16" fillId="5" borderId="0" xfId="0" applyNumberFormat="1" applyFont="1" applyFill="1" applyAlignment="1">
      <alignment horizontal="right" vertical="center"/>
    </xf>
    <xf numFmtId="38" fontId="16" fillId="5" borderId="56" xfId="0" applyNumberFormat="1" applyFont="1" applyFill="1" applyBorder="1" applyAlignment="1">
      <alignment horizontal="right" vertical="center"/>
    </xf>
    <xf numFmtId="49" fontId="33" fillId="2" borderId="1" xfId="0" applyNumberFormat="1" applyFont="1" applyFill="1" applyBorder="1" applyAlignment="1">
      <alignment horizontal="left" vertical="center"/>
    </xf>
    <xf numFmtId="49" fontId="33" fillId="2" borderId="2" xfId="0" applyNumberFormat="1" applyFont="1" applyFill="1" applyBorder="1" applyAlignment="1">
      <alignment horizontal="left" vertical="center"/>
    </xf>
    <xf numFmtId="49" fontId="33" fillId="2" borderId="3" xfId="0" applyNumberFormat="1" applyFont="1" applyFill="1" applyBorder="1" applyAlignment="1">
      <alignment horizontal="left" vertical="center"/>
    </xf>
    <xf numFmtId="0" fontId="33" fillId="2" borderId="1" xfId="0" applyFont="1" applyFill="1" applyBorder="1" applyAlignment="1">
      <alignment horizontal="left" vertical="center" wrapText="1" shrinkToFit="1"/>
    </xf>
    <xf numFmtId="0" fontId="33" fillId="2" borderId="2" xfId="0" applyFont="1" applyFill="1" applyBorder="1" applyAlignment="1">
      <alignment horizontal="left" vertical="center" wrapText="1" shrinkToFit="1"/>
    </xf>
    <xf numFmtId="0" fontId="33" fillId="2" borderId="3" xfId="0" applyFont="1" applyFill="1" applyBorder="1" applyAlignment="1">
      <alignment horizontal="left" vertical="center" wrapText="1" shrinkToFit="1"/>
    </xf>
    <xf numFmtId="179" fontId="15" fillId="0" borderId="0" xfId="0" applyNumberFormat="1" applyFont="1" applyAlignment="1">
      <alignment vertical="center" wrapText="1"/>
    </xf>
    <xf numFmtId="179" fontId="16" fillId="0" borderId="0" xfId="0" applyNumberFormat="1" applyFont="1" applyAlignment="1">
      <alignment vertical="center"/>
    </xf>
    <xf numFmtId="0" fontId="32" fillId="0" borderId="61" xfId="6" applyFont="1" applyBorder="1" applyAlignment="1">
      <alignment horizontal="center" vertical="center"/>
    </xf>
    <xf numFmtId="0" fontId="32" fillId="0" borderId="62" xfId="6" applyFont="1" applyBorder="1" applyAlignment="1">
      <alignment horizontal="center" vertical="center"/>
    </xf>
    <xf numFmtId="0" fontId="32" fillId="0" borderId="68" xfId="6" applyFont="1" applyBorder="1" applyAlignment="1">
      <alignment horizontal="center" vertical="center"/>
    </xf>
    <xf numFmtId="0" fontId="35" fillId="0" borderId="13" xfId="6" applyFont="1" applyBorder="1" applyAlignment="1">
      <alignment horizontal="center" vertical="center"/>
    </xf>
    <xf numFmtId="0" fontId="35" fillId="0" borderId="65" xfId="6" applyFont="1" applyBorder="1" applyAlignment="1">
      <alignment horizontal="center" vertical="center"/>
    </xf>
    <xf numFmtId="0" fontId="32" fillId="0" borderId="2" xfId="6" applyFont="1" applyBorder="1" applyAlignment="1">
      <alignment horizontal="center" vertical="center"/>
    </xf>
    <xf numFmtId="0" fontId="32" fillId="0" borderId="3" xfId="6" applyFont="1" applyBorder="1" applyAlignment="1">
      <alignment horizontal="center" vertical="center"/>
    </xf>
    <xf numFmtId="0" fontId="32" fillId="0" borderId="54" xfId="6" applyFont="1" applyBorder="1" applyAlignment="1">
      <alignment horizontal="center" vertical="center"/>
    </xf>
    <xf numFmtId="0" fontId="32" fillId="0" borderId="1" xfId="6" applyFont="1" applyBorder="1" applyAlignment="1">
      <alignment horizontal="center" vertical="center"/>
    </xf>
    <xf numFmtId="14" fontId="36" fillId="0" borderId="85" xfId="6" applyNumberFormat="1" applyFont="1" applyBorder="1" applyAlignment="1">
      <alignment horizontal="center" vertical="center"/>
    </xf>
    <xf numFmtId="14" fontId="36" fillId="0" borderId="13" xfId="6" applyNumberFormat="1" applyFont="1" applyBorder="1" applyAlignment="1">
      <alignment horizontal="center" vertical="center"/>
    </xf>
    <xf numFmtId="0" fontId="35" fillId="0" borderId="100" xfId="6" applyFont="1" applyBorder="1" applyAlignment="1">
      <alignment horizontal="center" vertical="center"/>
    </xf>
    <xf numFmtId="0" fontId="35" fillId="0" borderId="99" xfId="6" applyFont="1" applyBorder="1" applyAlignment="1">
      <alignment horizontal="center" vertical="center"/>
    </xf>
    <xf numFmtId="0" fontId="37" fillId="0" borderId="0" xfId="6" applyFont="1" applyAlignment="1">
      <alignment horizontal="center" vertical="center"/>
    </xf>
    <xf numFmtId="0" fontId="32" fillId="0" borderId="0" xfId="6" applyFont="1" applyAlignment="1">
      <alignment horizontal="left" vertical="center"/>
    </xf>
    <xf numFmtId="181" fontId="36" fillId="0" borderId="13" xfId="6" applyNumberFormat="1" applyFont="1" applyBorder="1" applyAlignment="1">
      <alignment horizontal="center" vertical="center"/>
    </xf>
    <xf numFmtId="182" fontId="36" fillId="0" borderId="13" xfId="6" applyNumberFormat="1" applyFont="1" applyBorder="1" applyAlignment="1">
      <alignment horizontal="center" vertical="center"/>
    </xf>
    <xf numFmtId="182" fontId="36" fillId="0" borderId="79" xfId="6" applyNumberFormat="1" applyFont="1" applyBorder="1" applyAlignment="1">
      <alignment horizontal="center" vertical="center"/>
    </xf>
    <xf numFmtId="49" fontId="35" fillId="0" borderId="20" xfId="6" applyNumberFormat="1" applyFont="1" applyBorder="1" applyAlignment="1">
      <alignment horizontal="center" vertical="center"/>
    </xf>
    <xf numFmtId="0" fontId="35" fillId="0" borderId="86" xfId="6" applyFont="1" applyBorder="1" applyAlignment="1">
      <alignment horizontal="center" vertical="center"/>
    </xf>
    <xf numFmtId="0" fontId="36" fillId="0" borderId="95" xfId="6" applyFont="1" applyBorder="1" applyAlignment="1">
      <alignment horizontal="left" vertical="center"/>
    </xf>
    <xf numFmtId="0" fontId="36" fillId="0" borderId="69" xfId="6" applyFont="1" applyBorder="1" applyAlignment="1">
      <alignment horizontal="left" vertical="center"/>
    </xf>
    <xf numFmtId="0" fontId="36" fillId="0" borderId="53" xfId="6" applyFont="1" applyBorder="1" applyAlignment="1">
      <alignment horizontal="left" vertical="center"/>
    </xf>
    <xf numFmtId="0" fontId="36" fillId="0" borderId="101" xfId="6" applyFont="1" applyBorder="1" applyAlignment="1">
      <alignment horizontal="left" vertical="center"/>
    </xf>
    <xf numFmtId="0" fontId="29" fillId="0" borderId="61" xfId="7" applyFont="1" applyBorder="1" applyAlignment="1">
      <alignment horizontal="center" vertical="center" wrapText="1"/>
    </xf>
    <xf numFmtId="0" fontId="29" fillId="0" borderId="62" xfId="7" applyFont="1" applyBorder="1" applyAlignment="1">
      <alignment horizontal="center" vertical="center" wrapText="1"/>
    </xf>
    <xf numFmtId="0" fontId="27" fillId="0" borderId="0" xfId="7" applyFont="1" applyAlignment="1">
      <alignment horizontal="left" vertical="top"/>
    </xf>
    <xf numFmtId="0" fontId="28" fillId="0" borderId="89" xfId="7" applyFont="1" applyBorder="1" applyAlignment="1">
      <alignment horizontal="center" vertical="center" wrapText="1"/>
    </xf>
    <xf numFmtId="0" fontId="28" fillId="0" borderId="69" xfId="7" applyFont="1" applyBorder="1" applyAlignment="1">
      <alignment horizontal="center" vertical="center" wrapText="1"/>
    </xf>
    <xf numFmtId="0" fontId="28" fillId="0" borderId="70" xfId="7" applyFont="1" applyBorder="1" applyAlignment="1">
      <alignment horizontal="center" vertical="center" wrapText="1"/>
    </xf>
    <xf numFmtId="0" fontId="27" fillId="0" borderId="0" xfId="7" applyFont="1" applyAlignment="1">
      <alignment horizontal="left" vertical="center" wrapText="1"/>
    </xf>
    <xf numFmtId="0" fontId="27" fillId="0" borderId="83" xfId="7" applyFont="1" applyBorder="1" applyAlignment="1">
      <alignment horizontal="left" vertical="center" wrapText="1"/>
    </xf>
    <xf numFmtId="49" fontId="27" fillId="0" borderId="0" xfId="7" applyNumberFormat="1" applyFont="1" applyAlignment="1">
      <alignment horizontal="left" vertical="center" wrapText="1"/>
    </xf>
    <xf numFmtId="0" fontId="26" fillId="0" borderId="0" xfId="7" applyAlignment="1">
      <alignment horizontal="left" vertical="top"/>
    </xf>
    <xf numFmtId="0" fontId="26" fillId="0" borderId="83" xfId="7" applyBorder="1" applyAlignment="1">
      <alignment horizontal="left" vertical="top"/>
    </xf>
    <xf numFmtId="0" fontId="27" fillId="0" borderId="0" xfId="7" applyFont="1" applyAlignment="1">
      <alignment horizontal="center" vertical="center" wrapText="1"/>
    </xf>
    <xf numFmtId="0" fontId="27" fillId="0" borderId="83" xfId="7" applyFont="1" applyBorder="1" applyAlignment="1">
      <alignment horizontal="center" vertical="center" wrapText="1"/>
    </xf>
    <xf numFmtId="0" fontId="27" fillId="0" borderId="11" xfId="7" applyFont="1" applyBorder="1" applyAlignment="1">
      <alignment horizontal="center" vertical="center"/>
    </xf>
    <xf numFmtId="0" fontId="27" fillId="0" borderId="18" xfId="7" applyFont="1" applyBorder="1" applyAlignment="1">
      <alignment horizontal="center" vertical="center"/>
    </xf>
    <xf numFmtId="0" fontId="27" fillId="0" borderId="3" xfId="7" applyFont="1" applyBorder="1" applyAlignment="1">
      <alignment horizontal="center" vertical="center" wrapText="1"/>
    </xf>
    <xf numFmtId="0" fontId="27" fillId="0" borderId="97" xfId="7" applyFont="1" applyBorder="1" applyAlignment="1">
      <alignment horizontal="center" vertical="center" wrapText="1"/>
    </xf>
    <xf numFmtId="0" fontId="27" fillId="0" borderId="44" xfId="7" applyFont="1" applyBorder="1" applyAlignment="1">
      <alignment horizontal="center" vertical="center"/>
    </xf>
    <xf numFmtId="0" fontId="27" fillId="0" borderId="52" xfId="7" applyFont="1" applyBorder="1" applyAlignment="1">
      <alignment horizontal="center" vertical="center"/>
    </xf>
    <xf numFmtId="0" fontId="27" fillId="0" borderId="15" xfId="7" applyFont="1" applyBorder="1" applyAlignment="1">
      <alignment horizontal="left" vertical="center"/>
    </xf>
    <xf numFmtId="0" fontId="27" fillId="0" borderId="16" xfId="7" applyFont="1" applyBorder="1" applyAlignment="1">
      <alignment horizontal="left" vertical="center"/>
    </xf>
    <xf numFmtId="38" fontId="27" fillId="0" borderId="64" xfId="1" applyFont="1" applyBorder="1" applyAlignment="1">
      <alignment horizontal="right" vertical="center"/>
    </xf>
    <xf numFmtId="38" fontId="27" fillId="0" borderId="36" xfId="1" applyFont="1" applyBorder="1" applyAlignment="1">
      <alignment horizontal="right" vertical="center"/>
    </xf>
    <xf numFmtId="38" fontId="27" fillId="0" borderId="99" xfId="1" applyFont="1" applyBorder="1" applyAlignment="1">
      <alignment horizontal="right" vertical="center"/>
    </xf>
    <xf numFmtId="0" fontId="27" fillId="0" borderId="46" xfId="7" applyFont="1" applyBorder="1" applyAlignment="1">
      <alignment horizontal="left" vertical="center"/>
    </xf>
    <xf numFmtId="0" fontId="27" fillId="0" borderId="54" xfId="7" applyFont="1" applyBorder="1" applyAlignment="1">
      <alignment horizontal="left" vertical="center"/>
    </xf>
    <xf numFmtId="0" fontId="27" fillId="0" borderId="91" xfId="7" applyFont="1" applyBorder="1" applyAlignment="1">
      <alignment horizontal="center" vertical="center"/>
    </xf>
    <xf numFmtId="0" fontId="29" fillId="0" borderId="65" xfId="7" applyFont="1" applyBorder="1" applyAlignment="1">
      <alignment horizontal="center" vertical="center"/>
    </xf>
    <xf numFmtId="0" fontId="29" fillId="0" borderId="83" xfId="7" applyFont="1" applyBorder="1" applyAlignment="1">
      <alignment horizontal="center" vertical="center"/>
    </xf>
    <xf numFmtId="0" fontId="29" fillId="0" borderId="70" xfId="7" applyFont="1" applyBorder="1" applyAlignment="1">
      <alignment horizontal="center" vertical="center"/>
    </xf>
    <xf numFmtId="38" fontId="27" fillId="0" borderId="91" xfId="1" applyFont="1" applyBorder="1" applyAlignment="1">
      <alignment horizontal="right" vertical="center"/>
    </xf>
    <xf numFmtId="38" fontId="27" fillId="0" borderId="54" xfId="1" applyFont="1" applyBorder="1" applyAlignment="1">
      <alignment horizontal="right" vertical="center"/>
    </xf>
    <xf numFmtId="38" fontId="27" fillId="0" borderId="15" xfId="1" applyFont="1" applyBorder="1" applyAlignment="1">
      <alignment horizontal="right" vertical="center"/>
    </xf>
    <xf numFmtId="0" fontId="27" fillId="0" borderId="45" xfId="7" applyFont="1" applyBorder="1" applyAlignment="1">
      <alignment horizontal="center" vertical="center"/>
    </xf>
    <xf numFmtId="49" fontId="28" fillId="0" borderId="82" xfId="7" applyNumberFormat="1" applyFont="1" applyBorder="1" applyAlignment="1">
      <alignment horizontal="left" vertical="center"/>
    </xf>
    <xf numFmtId="0" fontId="28" fillId="0" borderId="42" xfId="7" applyFont="1" applyBorder="1" applyAlignment="1">
      <alignment horizontal="left" vertical="center"/>
    </xf>
    <xf numFmtId="0" fontId="28" fillId="0" borderId="80" xfId="7" applyFont="1" applyBorder="1" applyAlignment="1">
      <alignment horizontal="left" vertical="center"/>
    </xf>
    <xf numFmtId="0" fontId="43" fillId="0" borderId="87" xfId="7" applyFont="1" applyBorder="1" applyAlignment="1">
      <alignment horizontal="center" vertical="center" wrapText="1"/>
    </xf>
    <xf numFmtId="0" fontId="43" fillId="0" borderId="67" xfId="7" applyFont="1" applyBorder="1" applyAlignment="1">
      <alignment horizontal="center" vertical="center" wrapText="1"/>
    </xf>
    <xf numFmtId="0" fontId="43" fillId="0" borderId="65" xfId="7" applyFont="1" applyBorder="1" applyAlignment="1">
      <alignment horizontal="center" vertical="center" wrapText="1"/>
    </xf>
    <xf numFmtId="0" fontId="27" fillId="0" borderId="20" xfId="7" applyFont="1" applyBorder="1" applyAlignment="1">
      <alignment horizontal="center" vertical="center"/>
    </xf>
    <xf numFmtId="0" fontId="27" fillId="0" borderId="79" xfId="7" applyFont="1" applyBorder="1" applyAlignment="1">
      <alignment horizontal="center" vertical="center"/>
    </xf>
    <xf numFmtId="0" fontId="27" fillId="0" borderId="86" xfId="7" applyFont="1" applyBorder="1" applyAlignment="1">
      <alignment horizontal="center" vertical="center"/>
    </xf>
    <xf numFmtId="0" fontId="27" fillId="0" borderId="94" xfId="7" applyFont="1" applyBorder="1" applyAlignment="1">
      <alignment horizontal="center" vertical="center" wrapText="1"/>
    </xf>
    <xf numFmtId="0" fontId="27" fillId="0" borderId="63" xfId="7" applyFont="1" applyBorder="1" applyAlignment="1">
      <alignment horizontal="center" vertical="center" wrapText="1"/>
    </xf>
    <xf numFmtId="0" fontId="27" fillId="0" borderId="8" xfId="7" applyFont="1" applyBorder="1" applyAlignment="1">
      <alignment horizontal="center" vertical="center" wrapText="1"/>
    </xf>
    <xf numFmtId="0" fontId="27" fillId="0" borderId="9" xfId="7" applyFont="1" applyBorder="1" applyAlignment="1">
      <alignment horizontal="center" vertical="center" wrapText="1"/>
    </xf>
    <xf numFmtId="0" fontId="27" fillId="0" borderId="95" xfId="7" applyFont="1" applyBorder="1" applyAlignment="1">
      <alignment horizontal="center" vertical="center" wrapText="1"/>
    </xf>
    <xf numFmtId="0" fontId="27" fillId="0" borderId="96" xfId="7" applyFont="1" applyBorder="1" applyAlignment="1">
      <alignment horizontal="center" vertical="center" wrapText="1"/>
    </xf>
    <xf numFmtId="0" fontId="27" fillId="0" borderId="97" xfId="7" applyFont="1" applyBorder="1" applyAlignment="1">
      <alignment horizontal="left" vertical="center"/>
    </xf>
    <xf numFmtId="0" fontId="29" fillId="0" borderId="0" xfId="7" applyFont="1" applyAlignment="1">
      <alignment horizontal="left" vertical="top"/>
    </xf>
    <xf numFmtId="0" fontId="27" fillId="0" borderId="62" xfId="7" applyFont="1" applyBorder="1" applyAlignment="1">
      <alignment horizontal="center" vertical="center" wrapText="1"/>
    </xf>
    <xf numFmtId="0" fontId="27" fillId="0" borderId="68" xfId="7" applyFont="1" applyBorder="1" applyAlignment="1">
      <alignment horizontal="center" vertical="center" wrapText="1"/>
    </xf>
    <xf numFmtId="0" fontId="29" fillId="0" borderId="92" xfId="7" applyFont="1" applyBorder="1" applyAlignment="1">
      <alignment horizontal="center" vertical="center"/>
    </xf>
    <xf numFmtId="0" fontId="29" fillId="0" borderId="47" xfId="7" applyFont="1" applyBorder="1" applyAlignment="1">
      <alignment horizontal="center" vertical="center"/>
    </xf>
    <xf numFmtId="0" fontId="29" fillId="0" borderId="16" xfId="7" applyFont="1" applyBorder="1" applyAlignment="1">
      <alignment horizontal="center" vertical="center"/>
    </xf>
    <xf numFmtId="0" fontId="27" fillId="0" borderId="79" xfId="7" applyFont="1" applyBorder="1" applyAlignment="1">
      <alignment horizontal="left" vertical="center"/>
    </xf>
    <xf numFmtId="0" fontId="27" fillId="0" borderId="91" xfId="7" applyFont="1" applyBorder="1" applyAlignment="1">
      <alignment horizontal="left" vertical="center"/>
    </xf>
    <xf numFmtId="0" fontId="29" fillId="0" borderId="45" xfId="7" applyFont="1" applyBorder="1" applyAlignment="1">
      <alignment horizontal="center" vertical="center"/>
    </xf>
    <xf numFmtId="0" fontId="27" fillId="0" borderId="91" xfId="7" applyFont="1" applyBorder="1" applyAlignment="1">
      <alignment horizontal="center" vertical="center" wrapText="1"/>
    </xf>
    <xf numFmtId="0" fontId="27" fillId="0" borderId="54" xfId="7" applyFont="1" applyBorder="1" applyAlignment="1">
      <alignment horizontal="center" vertical="center" wrapText="1"/>
    </xf>
    <xf numFmtId="0" fontId="27" fillId="0" borderId="15" xfId="7" applyFont="1" applyBorder="1" applyAlignment="1">
      <alignment horizontal="center" vertical="center" wrapText="1"/>
    </xf>
    <xf numFmtId="0" fontId="27" fillId="0" borderId="18" xfId="7" applyFont="1" applyBorder="1" applyAlignment="1">
      <alignment horizontal="center" vertical="center" wrapText="1"/>
    </xf>
    <xf numFmtId="0" fontId="27" fillId="0" borderId="3" xfId="7" applyFont="1" applyBorder="1" applyAlignment="1">
      <alignment horizontal="left" vertical="center"/>
    </xf>
    <xf numFmtId="0" fontId="31" fillId="0" borderId="0" xfId="7" applyFont="1" applyAlignment="1">
      <alignment horizontal="center" vertical="top"/>
    </xf>
    <xf numFmtId="0" fontId="27" fillId="0" borderId="11" xfId="7" applyFont="1" applyBorder="1" applyAlignment="1">
      <alignment horizontal="left" vertical="center"/>
    </xf>
    <xf numFmtId="0" fontId="27" fillId="0" borderId="18" xfId="7" applyFont="1" applyBorder="1" applyAlignment="1">
      <alignment horizontal="left" vertical="center"/>
    </xf>
    <xf numFmtId="38" fontId="27" fillId="0" borderId="18" xfId="1" applyFont="1" applyBorder="1" applyAlignment="1">
      <alignment horizontal="right" vertical="center"/>
    </xf>
    <xf numFmtId="0" fontId="29" fillId="0" borderId="89" xfId="7" applyFont="1" applyBorder="1" applyAlignment="1">
      <alignment horizontal="left" vertical="top"/>
    </xf>
    <xf numFmtId="0" fontId="29" fillId="0" borderId="69" xfId="7" applyFont="1" applyBorder="1" applyAlignment="1">
      <alignment horizontal="left" vertical="top"/>
    </xf>
    <xf numFmtId="0" fontId="29" fillId="0" borderId="70" xfId="7" applyFont="1" applyBorder="1" applyAlignment="1">
      <alignment horizontal="left" vertical="top"/>
    </xf>
    <xf numFmtId="0" fontId="29" fillId="0" borderId="67" xfId="7" applyFont="1" applyBorder="1" applyAlignment="1">
      <alignment horizontal="left" vertical="top"/>
    </xf>
    <xf numFmtId="0" fontId="28" fillId="0" borderId="89" xfId="7" applyFont="1" applyBorder="1" applyAlignment="1">
      <alignment horizontal="center" vertical="center"/>
    </xf>
    <xf numFmtId="0" fontId="28" fillId="0" borderId="69" xfId="7" applyFont="1" applyBorder="1" applyAlignment="1">
      <alignment horizontal="center" vertical="center"/>
    </xf>
    <xf numFmtId="0" fontId="28" fillId="0" borderId="70" xfId="7" applyFont="1" applyBorder="1" applyAlignment="1">
      <alignment horizontal="center" vertical="center"/>
    </xf>
    <xf numFmtId="0" fontId="27" fillId="0" borderId="52" xfId="7" applyFont="1" applyBorder="1" applyAlignment="1">
      <alignment horizontal="left" vertical="center"/>
    </xf>
    <xf numFmtId="0" fontId="29" fillId="0" borderId="87" xfId="7" applyFont="1" applyBorder="1" applyAlignment="1">
      <alignment horizontal="center" vertical="center" wrapText="1"/>
    </xf>
    <xf numFmtId="0" fontId="29" fillId="0" borderId="88" xfId="7" applyFont="1" applyBorder="1" applyAlignment="1">
      <alignment horizontal="center" vertical="center" wrapText="1"/>
    </xf>
    <xf numFmtId="0" fontId="27" fillId="0" borderId="88" xfId="7" applyFont="1" applyBorder="1" applyAlignment="1">
      <alignment horizontal="center" vertical="center" wrapText="1"/>
    </xf>
    <xf numFmtId="0" fontId="27" fillId="0" borderId="89" xfId="7" applyFont="1" applyBorder="1" applyAlignment="1">
      <alignment horizontal="center" vertical="center" wrapText="1"/>
    </xf>
    <xf numFmtId="0" fontId="27" fillId="0" borderId="45" xfId="7" applyFont="1" applyBorder="1" applyAlignment="1">
      <alignment horizontal="left" vertical="center"/>
    </xf>
    <xf numFmtId="0" fontId="27" fillId="0" borderId="90" xfId="7" applyFont="1" applyBorder="1" applyAlignment="1">
      <alignment horizontal="center" vertical="center"/>
    </xf>
    <xf numFmtId="0" fontId="27" fillId="0" borderId="46" xfId="7" applyFont="1" applyBorder="1" applyAlignment="1">
      <alignment horizontal="center" vertical="center" wrapText="1"/>
    </xf>
    <xf numFmtId="0" fontId="27" fillId="0" borderId="52" xfId="7" applyFont="1" applyBorder="1" applyAlignment="1">
      <alignment horizontal="center" vertical="center" wrapText="1"/>
    </xf>
    <xf numFmtId="0" fontId="27" fillId="0" borderId="90" xfId="7" applyFont="1" applyBorder="1" applyAlignment="1">
      <alignment horizontal="left" vertical="center"/>
    </xf>
    <xf numFmtId="0" fontId="21" fillId="0" borderId="1" xfId="6" applyFont="1" applyBorder="1" applyAlignment="1">
      <alignment horizontal="center" vertical="center"/>
    </xf>
    <xf numFmtId="0" fontId="21" fillId="0" borderId="2" xfId="6" applyFont="1" applyBorder="1" applyAlignment="1">
      <alignment horizontal="center" vertical="center"/>
    </xf>
    <xf numFmtId="0" fontId="21" fillId="0" borderId="3" xfId="6" applyFont="1" applyBorder="1" applyAlignment="1">
      <alignment horizontal="center" vertical="center"/>
    </xf>
    <xf numFmtId="0" fontId="21" fillId="0" borderId="6" xfId="6" applyFont="1" applyBorder="1" applyAlignment="1">
      <alignment horizontal="distributed" vertical="center" indent="1"/>
    </xf>
    <xf numFmtId="0" fontId="21" fillId="0" borderId="4" xfId="6" applyFont="1" applyBorder="1" applyAlignment="1">
      <alignment horizontal="distributed" vertical="center" indent="1"/>
    </xf>
    <xf numFmtId="0" fontId="21" fillId="0" borderId="7" xfId="6" applyFont="1" applyBorder="1" applyAlignment="1">
      <alignment horizontal="distributed" vertical="center" indent="1"/>
    </xf>
    <xf numFmtId="0" fontId="21" fillId="0" borderId="1" xfId="6" applyFont="1" applyBorder="1" applyAlignment="1">
      <alignment horizontal="distributed" vertical="center" indent="1"/>
    </xf>
    <xf numFmtId="0" fontId="21" fillId="0" borderId="2" xfId="6" applyFont="1" applyBorder="1" applyAlignment="1">
      <alignment horizontal="distributed" vertical="center" indent="1"/>
    </xf>
    <xf numFmtId="0" fontId="21" fillId="0" borderId="3" xfId="6" applyFont="1" applyBorder="1" applyAlignment="1">
      <alignment horizontal="distributed" vertical="center" indent="1"/>
    </xf>
    <xf numFmtId="0" fontId="21" fillId="0" borderId="5" xfId="6" applyFont="1" applyBorder="1" applyAlignment="1">
      <alignment horizontal="center" vertical="center"/>
    </xf>
    <xf numFmtId="0" fontId="21" fillId="0" borderId="54" xfId="6" applyFont="1" applyBorder="1" applyAlignment="1">
      <alignment horizontal="center" vertical="center"/>
    </xf>
    <xf numFmtId="0" fontId="21" fillId="0" borderId="54" xfId="6" applyFont="1" applyBorder="1" applyAlignment="1">
      <alignment horizontal="center" vertical="center" textRotation="255"/>
    </xf>
    <xf numFmtId="0" fontId="21" fillId="0" borderId="4" xfId="6" applyFont="1" applyBorder="1" applyAlignment="1">
      <alignment horizontal="center" vertical="center"/>
    </xf>
    <xf numFmtId="0" fontId="38" fillId="0" borderId="1" xfId="6" applyFont="1" applyBorder="1" applyAlignment="1">
      <alignment horizontal="center" vertical="center"/>
    </xf>
    <xf numFmtId="0" fontId="39" fillId="0" borderId="2" xfId="6" applyFont="1" applyBorder="1" applyAlignment="1">
      <alignment horizontal="center" vertical="center"/>
    </xf>
    <xf numFmtId="0" fontId="39" fillId="0" borderId="3" xfId="6" applyFont="1" applyBorder="1" applyAlignment="1">
      <alignment horizontal="center" vertical="center"/>
    </xf>
    <xf numFmtId="0" fontId="39" fillId="0" borderId="54" xfId="6" applyFont="1" applyBorder="1" applyAlignment="1">
      <alignment horizontal="center" vertical="center"/>
    </xf>
    <xf numFmtId="0" fontId="39" fillId="0" borderId="1" xfId="6" applyFont="1" applyBorder="1" applyAlignment="1">
      <alignment horizontal="center" vertical="center"/>
    </xf>
    <xf numFmtId="0" fontId="21" fillId="0" borderId="6" xfId="6" applyFont="1" applyBorder="1" applyAlignment="1">
      <alignment horizontal="left" vertical="top" wrapText="1"/>
    </xf>
    <xf numFmtId="0" fontId="21" fillId="0" borderId="4" xfId="6" applyFont="1" applyBorder="1" applyAlignment="1">
      <alignment horizontal="left" vertical="top"/>
    </xf>
    <xf numFmtId="0" fontId="21" fillId="0" borderId="7" xfId="6" applyFont="1" applyBorder="1" applyAlignment="1">
      <alignment horizontal="left" vertical="top"/>
    </xf>
    <xf numFmtId="0" fontId="21" fillId="0" borderId="4" xfId="6" applyFont="1" applyBorder="1" applyAlignment="1">
      <alignment horizontal="left" vertical="top" wrapText="1"/>
    </xf>
    <xf numFmtId="0" fontId="21" fillId="0" borderId="7" xfId="6" applyFont="1" applyBorder="1" applyAlignment="1">
      <alignment horizontal="left" vertical="top" wrapText="1"/>
    </xf>
    <xf numFmtId="0" fontId="21" fillId="0" borderId="103" xfId="6" applyFont="1" applyBorder="1" applyAlignment="1">
      <alignment horizontal="center" vertical="center"/>
    </xf>
    <xf numFmtId="0" fontId="21" fillId="0" borderId="104" xfId="6" applyFont="1" applyBorder="1" applyAlignment="1">
      <alignment horizontal="center" vertical="center"/>
    </xf>
    <xf numFmtId="0" fontId="21" fillId="0" borderId="105" xfId="6" applyFont="1" applyBorder="1" applyAlignment="1">
      <alignment horizontal="center" vertical="center"/>
    </xf>
    <xf numFmtId="0" fontId="21" fillId="0" borderId="108" xfId="6" applyFont="1" applyBorder="1" applyAlignment="1">
      <alignment horizontal="center" vertical="center"/>
    </xf>
    <xf numFmtId="0" fontId="21" fillId="0" borderId="102" xfId="6" applyFont="1" applyBorder="1" applyAlignment="1">
      <alignment horizontal="center" vertical="center"/>
    </xf>
    <xf numFmtId="0" fontId="21" fillId="0" borderId="109" xfId="6" applyFont="1" applyBorder="1" applyAlignment="1">
      <alignment horizontal="center" vertical="center"/>
    </xf>
    <xf numFmtId="0" fontId="38" fillId="0" borderId="2" xfId="6" applyFont="1" applyBorder="1" applyAlignment="1">
      <alignment horizontal="center" vertical="center"/>
    </xf>
    <xf numFmtId="0" fontId="38" fillId="0" borderId="3" xfId="6" applyFont="1" applyBorder="1" applyAlignment="1">
      <alignment horizontal="center" vertical="center"/>
    </xf>
    <xf numFmtId="0" fontId="21" fillId="0" borderId="6" xfId="6" applyFont="1" applyBorder="1" applyAlignment="1">
      <alignment horizontal="center" vertical="center"/>
    </xf>
    <xf numFmtId="0" fontId="21" fillId="0" borderId="12" xfId="6" applyFont="1" applyBorder="1" applyAlignment="1">
      <alignment horizontal="center" vertical="center" textRotation="255"/>
    </xf>
    <xf numFmtId="0" fontId="21" fillId="0" borderId="36" xfId="6" applyFont="1" applyBorder="1" applyAlignment="1">
      <alignment horizontal="center" vertical="center" textRotation="255"/>
    </xf>
    <xf numFmtId="0" fontId="21" fillId="0" borderId="18" xfId="6" applyFont="1" applyBorder="1" applyAlignment="1">
      <alignment horizontal="center" vertical="center" textRotation="255"/>
    </xf>
    <xf numFmtId="0" fontId="21" fillId="0" borderId="54" xfId="6" applyFont="1" applyBorder="1" applyAlignment="1">
      <alignment horizontal="distributed" vertical="center" indent="1"/>
    </xf>
    <xf numFmtId="0" fontId="21" fillId="0" borderId="0" xfId="6" applyFont="1" applyAlignment="1">
      <alignment horizontal="left" vertical="top"/>
    </xf>
    <xf numFmtId="0" fontId="21" fillId="0" borderId="9" xfId="6" applyFont="1" applyBorder="1" applyAlignment="1">
      <alignment horizontal="left" vertical="top"/>
    </xf>
    <xf numFmtId="0" fontId="21" fillId="0" borderId="8" xfId="6" applyFont="1" applyBorder="1" applyAlignment="1">
      <alignment horizontal="left" vertical="top"/>
    </xf>
    <xf numFmtId="0" fontId="21" fillId="0" borderId="10" xfId="6" applyFont="1" applyBorder="1" applyAlignment="1">
      <alignment horizontal="left" vertical="top"/>
    </xf>
    <xf numFmtId="0" fontId="21" fillId="0" borderId="5" xfId="6" applyFont="1" applyBorder="1" applyAlignment="1">
      <alignment horizontal="left" vertical="top"/>
    </xf>
    <xf numFmtId="0" fontId="21" fillId="0" borderId="11" xfId="6" applyFont="1" applyBorder="1" applyAlignment="1">
      <alignment horizontal="left" vertical="top"/>
    </xf>
    <xf numFmtId="0" fontId="21" fillId="0" borderId="93" xfId="6" applyFont="1" applyBorder="1" applyAlignment="1">
      <alignment horizontal="distributed" vertical="center" indent="1"/>
    </xf>
    <xf numFmtId="0" fontId="21" fillId="0" borderId="53" xfId="6" applyFont="1" applyBorder="1" applyAlignment="1">
      <alignment horizontal="distributed" vertical="center" indent="1"/>
    </xf>
    <xf numFmtId="0" fontId="21" fillId="0" borderId="97" xfId="6" applyFont="1" applyBorder="1" applyAlignment="1">
      <alignment horizontal="distributed" vertical="center" indent="1"/>
    </xf>
    <xf numFmtId="0" fontId="21" fillId="0" borderId="82" xfId="6" applyFont="1" applyBorder="1" applyAlignment="1">
      <alignment horizontal="distributed" vertical="center" indent="1"/>
    </xf>
    <xf numFmtId="0" fontId="21" fillId="0" borderId="42" xfId="6" applyFont="1" applyBorder="1" applyAlignment="1">
      <alignment horizontal="distributed" vertical="center" indent="1"/>
    </xf>
    <xf numFmtId="0" fontId="21" fillId="0" borderId="115" xfId="6" applyFont="1" applyBorder="1" applyAlignment="1">
      <alignment horizontal="distributed" vertical="center" indent="1"/>
    </xf>
    <xf numFmtId="0" fontId="21" fillId="0" borderId="8" xfId="6" applyFont="1" applyBorder="1" applyAlignment="1">
      <alignment horizontal="left" vertical="top" wrapText="1"/>
    </xf>
    <xf numFmtId="0" fontId="21" fillId="0" borderId="0" xfId="6" applyFont="1" applyAlignment="1">
      <alignment horizontal="left" vertical="top" wrapText="1"/>
    </xf>
    <xf numFmtId="0" fontId="21" fillId="0" borderId="10" xfId="6" applyFont="1" applyBorder="1" applyAlignment="1">
      <alignment horizontal="left" vertical="top" wrapText="1"/>
    </xf>
    <xf numFmtId="0" fontId="21" fillId="0" borderId="5" xfId="6" applyFont="1" applyBorder="1" applyAlignment="1">
      <alignment horizontal="left" vertical="top" wrapText="1"/>
    </xf>
    <xf numFmtId="0" fontId="21" fillId="0" borderId="4" xfId="6" applyFont="1" applyBorder="1" applyAlignment="1">
      <alignment horizontal="center" vertical="center" textRotation="255"/>
    </xf>
    <xf numFmtId="0" fontId="21" fillId="0" borderId="7" xfId="6" applyFont="1" applyBorder="1" applyAlignment="1">
      <alignment horizontal="center" vertical="center" textRotation="255"/>
    </xf>
    <xf numFmtId="0" fontId="21" fillId="0" borderId="0" xfId="6" applyFont="1" applyAlignment="1">
      <alignment horizontal="center" vertical="center" textRotation="255"/>
    </xf>
    <xf numFmtId="0" fontId="21" fillId="0" borderId="9" xfId="6" applyFont="1" applyBorder="1" applyAlignment="1">
      <alignment horizontal="center" vertical="center" textRotation="255"/>
    </xf>
    <xf numFmtId="0" fontId="21" fillId="0" borderId="5" xfId="6" applyFont="1" applyBorder="1" applyAlignment="1">
      <alignment horizontal="center" vertical="center" textRotation="255"/>
    </xf>
    <xf numFmtId="0" fontId="21" fillId="0" borderId="11" xfId="6" applyFont="1" applyBorder="1" applyAlignment="1">
      <alignment horizontal="center" vertical="center" textRotation="255"/>
    </xf>
    <xf numFmtId="0" fontId="21" fillId="0" borderId="54" xfId="6" applyFont="1" applyBorder="1" applyAlignment="1">
      <alignment horizontal="distributed" vertical="center"/>
    </xf>
    <xf numFmtId="0" fontId="21" fillId="0" borderId="8" xfId="6" applyFont="1" applyBorder="1" applyAlignment="1">
      <alignment horizontal="distributed" vertical="center" textRotation="255" indent="1"/>
    </xf>
    <xf numFmtId="0" fontId="21" fillId="0" borderId="0" xfId="6" applyFont="1" applyAlignment="1">
      <alignment horizontal="distributed" vertical="center" textRotation="255" indent="1"/>
    </xf>
    <xf numFmtId="0" fontId="21" fillId="0" borderId="9" xfId="6" applyFont="1" applyBorder="1" applyAlignment="1">
      <alignment horizontal="distributed" vertical="center" textRotation="255" indent="1"/>
    </xf>
    <xf numFmtId="0" fontId="38" fillId="0" borderId="106" xfId="6" applyFont="1" applyBorder="1" applyAlignment="1">
      <alignment horizontal="center" vertical="center"/>
    </xf>
    <xf numFmtId="0" fontId="39" fillId="0" borderId="33" xfId="6" applyFont="1" applyBorder="1" applyAlignment="1">
      <alignment horizontal="center" vertical="center"/>
    </xf>
    <xf numFmtId="0" fontId="39" fillId="0" borderId="34" xfId="6" applyFont="1" applyBorder="1" applyAlignment="1">
      <alignment horizontal="center" vertical="center"/>
    </xf>
    <xf numFmtId="49" fontId="20" fillId="0" borderId="10" xfId="6" applyNumberFormat="1" applyBorder="1" applyAlignment="1">
      <alignment horizontal="right" vertical="top" wrapText="1"/>
    </xf>
    <xf numFmtId="0" fontId="20" fillId="0" borderId="5" xfId="6" applyBorder="1" applyAlignment="1">
      <alignment horizontal="right" vertical="top" wrapText="1"/>
    </xf>
    <xf numFmtId="0" fontId="20" fillId="0" borderId="11" xfId="6" applyBorder="1" applyAlignment="1">
      <alignment horizontal="right" vertical="top" wrapText="1"/>
    </xf>
    <xf numFmtId="0" fontId="21" fillId="0" borderId="8" xfId="6" applyFont="1" applyBorder="1" applyAlignment="1">
      <alignment horizontal="center" vertical="top" wrapText="1"/>
    </xf>
    <xf numFmtId="0" fontId="21" fillId="0" borderId="0" xfId="6" applyFont="1" applyAlignment="1">
      <alignment horizontal="center" vertical="top" wrapText="1"/>
    </xf>
    <xf numFmtId="0" fontId="21" fillId="0" borderId="9" xfId="6" applyFont="1" applyBorder="1" applyAlignment="1">
      <alignment horizontal="left" vertical="top" wrapText="1"/>
    </xf>
    <xf numFmtId="0" fontId="21" fillId="0" borderId="10" xfId="6" applyFont="1" applyBorder="1" applyAlignment="1">
      <alignment horizontal="distributed" vertical="center" indent="7"/>
    </xf>
    <xf numFmtId="0" fontId="21" fillId="0" borderId="5" xfId="6" applyFont="1" applyBorder="1" applyAlignment="1">
      <alignment horizontal="distributed" vertical="center" indent="7"/>
    </xf>
    <xf numFmtId="0" fontId="21" fillId="0" borderId="11" xfId="6" applyFont="1" applyBorder="1" applyAlignment="1">
      <alignment horizontal="distributed" vertical="center" indent="7"/>
    </xf>
    <xf numFmtId="0" fontId="21" fillId="0" borderId="10" xfId="6" applyFont="1" applyBorder="1" applyAlignment="1">
      <alignment horizontal="distributed" vertical="center" indent="1"/>
    </xf>
    <xf numFmtId="0" fontId="21" fillId="0" borderId="5" xfId="6" applyFont="1" applyBorder="1" applyAlignment="1">
      <alignment horizontal="distributed" vertical="center" indent="1"/>
    </xf>
    <xf numFmtId="0" fontId="21" fillId="0" borderId="11" xfId="6" applyFont="1" applyBorder="1" applyAlignment="1">
      <alignment horizontal="distributed" vertical="center" indent="1"/>
    </xf>
    <xf numFmtId="0" fontId="21" fillId="0" borderId="10" xfId="6" applyFont="1" applyBorder="1" applyAlignment="1">
      <alignment horizontal="distributed" vertical="center" indent="8"/>
    </xf>
    <xf numFmtId="0" fontId="21" fillId="0" borderId="5" xfId="6" applyFont="1" applyBorder="1" applyAlignment="1">
      <alignment horizontal="distributed" vertical="center" indent="8"/>
    </xf>
    <xf numFmtId="0" fontId="21" fillId="0" borderId="11" xfId="6" applyFont="1" applyBorder="1" applyAlignment="1">
      <alignment horizontal="distributed" vertical="center" indent="8"/>
    </xf>
    <xf numFmtId="49" fontId="38" fillId="0" borderId="1" xfId="6" applyNumberFormat="1" applyFont="1" applyBorder="1" applyAlignment="1">
      <alignment horizontal="center" vertical="center"/>
    </xf>
    <xf numFmtId="0" fontId="21" fillId="0" borderId="1" xfId="6" applyFont="1" applyBorder="1" applyAlignment="1">
      <alignment horizontal="center" vertical="distributed"/>
    </xf>
    <xf numFmtId="0" fontId="21" fillId="0" borderId="5" xfId="6" applyFont="1" applyBorder="1" applyAlignment="1">
      <alignment horizontal="center" vertical="distributed"/>
    </xf>
    <xf numFmtId="0" fontId="21" fillId="0" borderId="2" xfId="6" applyFont="1" applyBorder="1" applyAlignment="1">
      <alignment horizontal="center" vertical="distributed"/>
    </xf>
    <xf numFmtId="0" fontId="21" fillId="0" borderId="1" xfId="6" applyFont="1" applyBorder="1" applyAlignment="1">
      <alignment horizontal="distributed" vertical="center"/>
    </xf>
    <xf numFmtId="0" fontId="21" fillId="0" borderId="2" xfId="6" applyFont="1" applyBorder="1" applyAlignment="1">
      <alignment horizontal="distributed" vertical="center"/>
    </xf>
    <xf numFmtId="0" fontId="21" fillId="0" borderId="3" xfId="6" applyFont="1" applyBorder="1" applyAlignment="1">
      <alignment horizontal="distributed" vertical="center"/>
    </xf>
    <xf numFmtId="0" fontId="21" fillId="0" borderId="1" xfId="6" applyFont="1" applyBorder="1" applyAlignment="1">
      <alignment horizontal="center" vertical="distributed" textRotation="255"/>
    </xf>
    <xf numFmtId="0" fontId="21" fillId="0" borderId="2" xfId="6" applyFont="1" applyBorder="1" applyAlignment="1">
      <alignment horizontal="center" vertical="distributed" textRotation="255"/>
    </xf>
    <xf numFmtId="0" fontId="21" fillId="0" borderId="3" xfId="6" applyFont="1" applyBorder="1" applyAlignment="1">
      <alignment horizontal="center" vertical="distributed" textRotation="255"/>
    </xf>
    <xf numFmtId="0" fontId="38" fillId="0" borderId="33" xfId="6" applyFont="1" applyBorder="1" applyAlignment="1">
      <alignment horizontal="center" vertical="center"/>
    </xf>
    <xf numFmtId="0" fontId="21" fillId="0" borderId="6" xfId="6" applyFont="1" applyBorder="1" applyAlignment="1">
      <alignment horizontal="center" vertical="center" textRotation="255"/>
    </xf>
    <xf numFmtId="0" fontId="21" fillId="0" borderId="1" xfId="6" applyFont="1" applyBorder="1" applyAlignment="1">
      <alignment horizontal="center" vertical="center" textRotation="255"/>
    </xf>
    <xf numFmtId="0" fontId="21" fillId="0" borderId="2" xfId="6" applyFont="1" applyBorder="1" applyAlignment="1">
      <alignment horizontal="center" vertical="center" textRotation="255"/>
    </xf>
    <xf numFmtId="0" fontId="21" fillId="0" borderId="82" xfId="6" applyFont="1" applyBorder="1" applyAlignment="1">
      <alignment horizontal="center" vertical="center"/>
    </xf>
    <xf numFmtId="0" fontId="21" fillId="0" borderId="42" xfId="6" applyFont="1" applyBorder="1" applyAlignment="1">
      <alignment horizontal="center" vertical="center"/>
    </xf>
    <xf numFmtId="0" fontId="21" fillId="0" borderId="115" xfId="6" applyFont="1" applyBorder="1" applyAlignment="1">
      <alignment horizontal="center" vertical="center"/>
    </xf>
    <xf numFmtId="0" fontId="21" fillId="0" borderId="54" xfId="6" applyFont="1" applyBorder="1" applyAlignment="1">
      <alignment horizontal="center" vertical="center" shrinkToFit="1"/>
    </xf>
    <xf numFmtId="0" fontId="21" fillId="0" borderId="54" xfId="6" applyFont="1" applyBorder="1" applyAlignment="1">
      <alignment horizontal="left" vertical="center" wrapText="1"/>
    </xf>
    <xf numFmtId="0" fontId="42" fillId="0" borderId="54" xfId="6" applyFont="1" applyBorder="1" applyAlignment="1">
      <alignment horizontal="left" vertical="center"/>
    </xf>
    <xf numFmtId="0" fontId="25" fillId="0" borderId="1" xfId="6" applyFont="1" applyBorder="1" applyAlignment="1">
      <alignment horizontal="center" vertical="center" wrapText="1"/>
    </xf>
    <xf numFmtId="0" fontId="41" fillId="0" borderId="2" xfId="6" applyFont="1" applyBorder="1" applyAlignment="1">
      <alignment horizontal="center" vertical="center"/>
    </xf>
    <xf numFmtId="0" fontId="41" fillId="0" borderId="3" xfId="6" applyFont="1" applyBorder="1" applyAlignment="1">
      <alignment horizontal="center" vertical="center"/>
    </xf>
    <xf numFmtId="0" fontId="40" fillId="0" borderId="6" xfId="6" applyFont="1" applyBorder="1" applyAlignment="1">
      <alignment horizontal="left" vertical="top" wrapText="1"/>
    </xf>
    <xf numFmtId="0" fontId="23" fillId="0" borderId="4" xfId="6" applyFont="1" applyBorder="1" applyAlignment="1">
      <alignment horizontal="left" vertical="top"/>
    </xf>
    <xf numFmtId="0" fontId="23" fillId="0" borderId="7" xfId="6" applyFont="1" applyBorder="1" applyAlignment="1">
      <alignment horizontal="left" vertical="top"/>
    </xf>
    <xf numFmtId="0" fontId="23" fillId="0" borderId="8" xfId="6" applyFont="1" applyBorder="1" applyAlignment="1">
      <alignment horizontal="left" vertical="top"/>
    </xf>
    <xf numFmtId="0" fontId="23" fillId="0" borderId="0" xfId="6" applyFont="1" applyAlignment="1">
      <alignment horizontal="left" vertical="top"/>
    </xf>
    <xf numFmtId="0" fontId="23" fillId="0" borderId="9" xfId="6" applyFont="1" applyBorder="1" applyAlignment="1">
      <alignment horizontal="left" vertical="top"/>
    </xf>
    <xf numFmtId="0" fontId="23" fillId="0" borderId="10" xfId="6" applyFont="1" applyBorder="1" applyAlignment="1">
      <alignment horizontal="left" vertical="top"/>
    </xf>
    <xf numFmtId="0" fontId="23" fillId="0" borderId="5" xfId="6" applyFont="1" applyBorder="1" applyAlignment="1">
      <alignment horizontal="left" vertical="top"/>
    </xf>
    <xf numFmtId="0" fontId="23" fillId="0" borderId="11" xfId="6" applyFont="1" applyBorder="1" applyAlignment="1">
      <alignment horizontal="left" vertical="top"/>
    </xf>
    <xf numFmtId="0" fontId="21" fillId="0" borderId="8" xfId="6" applyFont="1" applyBorder="1" applyAlignment="1">
      <alignment horizontal="center" vertical="center" textRotation="255"/>
    </xf>
    <xf numFmtId="0" fontId="21" fillId="0" borderId="11" xfId="6" applyFont="1" applyBorder="1" applyAlignment="1">
      <alignment horizontal="left" vertical="top" wrapText="1"/>
    </xf>
    <xf numFmtId="0" fontId="21" fillId="0" borderId="10" xfId="6" applyFont="1" applyBorder="1" applyAlignment="1">
      <alignment horizontal="center" vertical="center" textRotation="255"/>
    </xf>
    <xf numFmtId="0" fontId="21" fillId="0" borderId="7" xfId="6" applyFont="1" applyBorder="1" applyAlignment="1">
      <alignment horizontal="center" vertical="center"/>
    </xf>
    <xf numFmtId="0" fontId="21" fillId="0" borderId="12" xfId="6" applyFont="1" applyBorder="1" applyAlignment="1">
      <alignment horizontal="left" vertical="center" wrapText="1"/>
    </xf>
    <xf numFmtId="0" fontId="42" fillId="0" borderId="12" xfId="6" applyFont="1" applyBorder="1" applyAlignment="1">
      <alignment horizontal="left" vertical="center"/>
    </xf>
    <xf numFmtId="0" fontId="24" fillId="0" borderId="103" xfId="6" applyFont="1" applyBorder="1" applyAlignment="1">
      <alignment horizontal="center" vertical="center"/>
    </xf>
    <xf numFmtId="0" fontId="24" fillId="0" borderId="104" xfId="6" applyFont="1" applyBorder="1" applyAlignment="1">
      <alignment horizontal="center" vertical="center"/>
    </xf>
    <xf numFmtId="0" fontId="24" fillId="0" borderId="105" xfId="6" applyFont="1" applyBorder="1" applyAlignment="1">
      <alignment horizontal="center" vertical="center"/>
    </xf>
    <xf numFmtId="0" fontId="24" fillId="0" borderId="108" xfId="6" applyFont="1" applyBorder="1" applyAlignment="1">
      <alignment horizontal="center" vertical="center"/>
    </xf>
    <xf numFmtId="0" fontId="24" fillId="0" borderId="102" xfId="6" applyFont="1" applyBorder="1" applyAlignment="1">
      <alignment horizontal="center" vertical="center"/>
    </xf>
    <xf numFmtId="0" fontId="24" fillId="0" borderId="109" xfId="6" applyFont="1" applyBorder="1" applyAlignment="1">
      <alignment horizontal="center" vertical="center"/>
    </xf>
    <xf numFmtId="0" fontId="8" fillId="0" borderId="39" xfId="2" applyFont="1" applyBorder="1">
      <alignment vertical="center"/>
    </xf>
    <xf numFmtId="0" fontId="3" fillId="0" borderId="40" xfId="2" applyBorder="1">
      <alignment vertical="center"/>
    </xf>
    <xf numFmtId="0" fontId="10" fillId="0" borderId="40" xfId="2" applyFont="1" applyBorder="1" applyAlignment="1">
      <alignment horizontal="left" vertical="center" shrinkToFit="1"/>
    </xf>
    <xf numFmtId="0" fontId="3" fillId="0" borderId="40" xfId="2" applyBorder="1" applyAlignment="1">
      <alignment horizontal="left" vertical="center" shrinkToFit="1"/>
    </xf>
    <xf numFmtId="49" fontId="8" fillId="0" borderId="40" xfId="2" applyNumberFormat="1" applyFont="1" applyBorder="1" applyAlignment="1">
      <alignment horizontal="center" vertical="center"/>
    </xf>
    <xf numFmtId="0" fontId="3" fillId="0" borderId="41" xfId="2" applyBorder="1">
      <alignment vertical="center"/>
    </xf>
    <xf numFmtId="0" fontId="8" fillId="0" borderId="28" xfId="2" applyFont="1" applyBorder="1">
      <alignment vertical="center"/>
    </xf>
    <xf numFmtId="0" fontId="3" fillId="0" borderId="23" xfId="2" applyBorder="1">
      <alignment vertical="center"/>
    </xf>
    <xf numFmtId="0" fontId="10" fillId="0" borderId="23" xfId="2" applyFont="1" applyBorder="1" applyAlignment="1">
      <alignment horizontal="left" vertical="center" shrinkToFit="1"/>
    </xf>
    <xf numFmtId="0" fontId="3" fillId="0" borderId="23" xfId="2" applyBorder="1" applyAlignment="1">
      <alignment horizontal="left" vertical="center" shrinkToFit="1"/>
    </xf>
    <xf numFmtId="49" fontId="8" fillId="0" borderId="23" xfId="2" applyNumberFormat="1" applyFont="1" applyBorder="1" applyAlignment="1">
      <alignment horizontal="center" vertical="center"/>
    </xf>
    <xf numFmtId="0" fontId="3" fillId="0" borderId="29" xfId="2" applyBorder="1">
      <alignment vertical="center"/>
    </xf>
    <xf numFmtId="0" fontId="10" fillId="0" borderId="26" xfId="2" applyFont="1" applyBorder="1" applyAlignment="1">
      <alignment horizontal="left" vertical="center" shrinkToFit="1"/>
    </xf>
    <xf numFmtId="0" fontId="3" fillId="0" borderId="26" xfId="2" applyBorder="1" applyAlignment="1">
      <alignment horizontal="left" vertical="center" shrinkToFit="1"/>
    </xf>
    <xf numFmtId="49" fontId="8" fillId="0" borderId="26" xfId="2" applyNumberFormat="1" applyFont="1" applyBorder="1" applyAlignment="1">
      <alignment horizontal="center" vertical="center"/>
    </xf>
    <xf numFmtId="0" fontId="3" fillId="0" borderId="27" xfId="2" applyBorder="1">
      <alignment vertical="center"/>
    </xf>
    <xf numFmtId="0" fontId="8" fillId="0" borderId="25" xfId="2" applyFont="1" applyBorder="1">
      <alignment vertical="center"/>
    </xf>
    <xf numFmtId="0" fontId="3" fillId="0" borderId="26" xfId="2" applyBorder="1">
      <alignment vertical="center"/>
    </xf>
    <xf numFmtId="0" fontId="8" fillId="3" borderId="6" xfId="2" applyFont="1" applyFill="1" applyBorder="1" applyAlignment="1">
      <alignment horizontal="left" vertical="center" indent="4"/>
    </xf>
    <xf numFmtId="0" fontId="3" fillId="3" borderId="4" xfId="2" applyFill="1" applyBorder="1" applyAlignment="1">
      <alignment horizontal="left" vertical="center" indent="4"/>
    </xf>
    <xf numFmtId="0" fontId="8" fillId="3" borderId="24" xfId="2" applyFont="1" applyFill="1" applyBorder="1" applyAlignment="1">
      <alignment horizontal="center" vertical="center"/>
    </xf>
    <xf numFmtId="0" fontId="3" fillId="3" borderId="7" xfId="2" applyFill="1" applyBorder="1" applyAlignment="1">
      <alignment horizontal="center" vertical="center"/>
    </xf>
    <xf numFmtId="0" fontId="8" fillId="3" borderId="10" xfId="2" applyFont="1" applyFill="1" applyBorder="1">
      <alignment vertical="center"/>
    </xf>
    <xf numFmtId="0" fontId="3" fillId="3" borderId="5" xfId="2" applyFill="1" applyBorder="1">
      <alignment vertical="center"/>
    </xf>
    <xf numFmtId="0" fontId="8" fillId="3" borderId="32" xfId="2" applyFont="1" applyFill="1" applyBorder="1" applyAlignment="1">
      <alignment horizontal="center" vertical="center"/>
    </xf>
    <xf numFmtId="0" fontId="3" fillId="3" borderId="33" xfId="2" applyFill="1" applyBorder="1">
      <alignment vertical="center"/>
    </xf>
    <xf numFmtId="0" fontId="3" fillId="3" borderId="34" xfId="2" applyFill="1" applyBorder="1">
      <alignment vertical="center"/>
    </xf>
    <xf numFmtId="0" fontId="8" fillId="3" borderId="35" xfId="2" applyFont="1" applyFill="1" applyBorder="1" applyAlignment="1">
      <alignment horizontal="center" vertical="center" wrapText="1"/>
    </xf>
    <xf numFmtId="0" fontId="3" fillId="3" borderId="11" xfId="2" applyFill="1" applyBorder="1" applyAlignment="1">
      <alignment horizontal="center" vertical="center"/>
    </xf>
  </cellXfs>
  <cellStyles count="8">
    <cellStyle name="桁区切り" xfId="1" builtinId="6"/>
    <cellStyle name="桁区切り 2" xfId="3"/>
    <cellStyle name="標準" xfId="0" builtinId="0"/>
    <cellStyle name="標準 2" xfId="2"/>
    <cellStyle name="標準 2 2" xfId="4"/>
    <cellStyle name="標準 3" xfId="6"/>
    <cellStyle name="標準 4" xfId="7"/>
    <cellStyle name="標準_（省令）第12号の2様式(納付書)手引（図解式）201211126作成（H25）" xf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180975</xdr:colOff>
      <xdr:row>3</xdr:row>
      <xdr:rowOff>28575</xdr:rowOff>
    </xdr:from>
    <xdr:to>
      <xdr:col>16</xdr:col>
      <xdr:colOff>76200</xdr:colOff>
      <xdr:row>3</xdr:row>
      <xdr:rowOff>276225</xdr:rowOff>
    </xdr:to>
    <xdr:sp macro="" textlink="">
      <xdr:nvSpPr>
        <xdr:cNvPr id="2" name="楕円 1">
          <a:extLst>
            <a:ext uri="{FF2B5EF4-FFF2-40B4-BE49-F238E27FC236}">
              <a16:creationId xmlns:a16="http://schemas.microsoft.com/office/drawing/2014/main" id="{28200A1C-FD5B-E87A-8328-A37A80331F7E}"/>
            </a:ext>
          </a:extLst>
        </xdr:cNvPr>
        <xdr:cNvSpPr/>
      </xdr:nvSpPr>
      <xdr:spPr>
        <a:xfrm>
          <a:off x="2924175" y="619125"/>
          <a:ext cx="295275"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161925</xdr:colOff>
      <xdr:row>3</xdr:row>
      <xdr:rowOff>28575</xdr:rowOff>
    </xdr:from>
    <xdr:to>
      <xdr:col>35</xdr:col>
      <xdr:colOff>66675</xdr:colOff>
      <xdr:row>3</xdr:row>
      <xdr:rowOff>276225</xdr:rowOff>
    </xdr:to>
    <xdr:sp macro="" textlink="">
      <xdr:nvSpPr>
        <xdr:cNvPr id="3" name="楕円 2">
          <a:extLst>
            <a:ext uri="{FF2B5EF4-FFF2-40B4-BE49-F238E27FC236}">
              <a16:creationId xmlns:a16="http://schemas.microsoft.com/office/drawing/2014/main" id="{54C375FD-036B-4CF9-A9C1-743446757757}"/>
            </a:ext>
          </a:extLst>
        </xdr:cNvPr>
        <xdr:cNvSpPr/>
      </xdr:nvSpPr>
      <xdr:spPr>
        <a:xfrm>
          <a:off x="6743700" y="619125"/>
          <a:ext cx="266700"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104775</xdr:colOff>
      <xdr:row>3</xdr:row>
      <xdr:rowOff>28575</xdr:rowOff>
    </xdr:from>
    <xdr:to>
      <xdr:col>54</xdr:col>
      <xdr:colOff>0</xdr:colOff>
      <xdr:row>3</xdr:row>
      <xdr:rowOff>276225</xdr:rowOff>
    </xdr:to>
    <xdr:sp macro="" textlink="">
      <xdr:nvSpPr>
        <xdr:cNvPr id="4" name="楕円 3">
          <a:extLst>
            <a:ext uri="{FF2B5EF4-FFF2-40B4-BE49-F238E27FC236}">
              <a16:creationId xmlns:a16="http://schemas.microsoft.com/office/drawing/2014/main" id="{6821D5A8-7CAA-4B3F-8995-894A7C25FB46}"/>
            </a:ext>
          </a:extLst>
        </xdr:cNvPr>
        <xdr:cNvSpPr/>
      </xdr:nvSpPr>
      <xdr:spPr>
        <a:xfrm>
          <a:off x="10534650" y="619125"/>
          <a:ext cx="295275"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161925</xdr:colOff>
      <xdr:row>3</xdr:row>
      <xdr:rowOff>28575</xdr:rowOff>
    </xdr:from>
    <xdr:to>
      <xdr:col>16</xdr:col>
      <xdr:colOff>57150</xdr:colOff>
      <xdr:row>3</xdr:row>
      <xdr:rowOff>276225</xdr:rowOff>
    </xdr:to>
    <xdr:sp macro="" textlink="">
      <xdr:nvSpPr>
        <xdr:cNvPr id="2" name="楕円 1">
          <a:extLst>
            <a:ext uri="{FF2B5EF4-FFF2-40B4-BE49-F238E27FC236}">
              <a16:creationId xmlns:a16="http://schemas.microsoft.com/office/drawing/2014/main" id="{907AC0AE-119B-4182-BAB4-954D5E58569B}"/>
            </a:ext>
          </a:extLst>
        </xdr:cNvPr>
        <xdr:cNvSpPr/>
      </xdr:nvSpPr>
      <xdr:spPr>
        <a:xfrm>
          <a:off x="2895600" y="619125"/>
          <a:ext cx="295275"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161925</xdr:colOff>
      <xdr:row>3</xdr:row>
      <xdr:rowOff>28575</xdr:rowOff>
    </xdr:from>
    <xdr:to>
      <xdr:col>35</xdr:col>
      <xdr:colOff>66675</xdr:colOff>
      <xdr:row>3</xdr:row>
      <xdr:rowOff>276225</xdr:rowOff>
    </xdr:to>
    <xdr:sp macro="" textlink="">
      <xdr:nvSpPr>
        <xdr:cNvPr id="3" name="楕円 2">
          <a:extLst>
            <a:ext uri="{FF2B5EF4-FFF2-40B4-BE49-F238E27FC236}">
              <a16:creationId xmlns:a16="http://schemas.microsoft.com/office/drawing/2014/main" id="{6E45A429-D72F-402D-87A4-A14FD59BB7E0}"/>
            </a:ext>
          </a:extLst>
        </xdr:cNvPr>
        <xdr:cNvSpPr/>
      </xdr:nvSpPr>
      <xdr:spPr>
        <a:xfrm>
          <a:off x="6715125" y="619125"/>
          <a:ext cx="266700"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95250</xdr:colOff>
      <xdr:row>3</xdr:row>
      <xdr:rowOff>28575</xdr:rowOff>
    </xdr:from>
    <xdr:to>
      <xdr:col>53</xdr:col>
      <xdr:colOff>190500</xdr:colOff>
      <xdr:row>3</xdr:row>
      <xdr:rowOff>276225</xdr:rowOff>
    </xdr:to>
    <xdr:sp macro="" textlink="">
      <xdr:nvSpPr>
        <xdr:cNvPr id="4" name="楕円 3">
          <a:extLst>
            <a:ext uri="{FF2B5EF4-FFF2-40B4-BE49-F238E27FC236}">
              <a16:creationId xmlns:a16="http://schemas.microsoft.com/office/drawing/2014/main" id="{E62C640C-B1F3-4A27-AE02-BD09774F247E}"/>
            </a:ext>
          </a:extLst>
        </xdr:cNvPr>
        <xdr:cNvSpPr/>
      </xdr:nvSpPr>
      <xdr:spPr>
        <a:xfrm>
          <a:off x="10572750" y="619125"/>
          <a:ext cx="295275" cy="2476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47"/>
  <sheetViews>
    <sheetView tabSelected="1" zoomScale="85" zoomScaleNormal="85" workbookViewId="0"/>
  </sheetViews>
  <sheetFormatPr defaultRowHeight="18.75"/>
  <cols>
    <col min="1" max="1" width="9" customWidth="1"/>
    <col min="2" max="2" width="15.875" customWidth="1"/>
    <col min="3" max="3" width="18.125" customWidth="1"/>
    <col min="4" max="6" width="19.625" customWidth="1"/>
    <col min="7" max="7" width="18.625" customWidth="1"/>
    <col min="8" max="8" width="25.125" customWidth="1"/>
    <col min="9" max="9" width="18.625" customWidth="1"/>
    <col min="10" max="10" width="0" hidden="1" customWidth="1"/>
    <col min="11" max="12" width="18.625" customWidth="1"/>
    <col min="13" max="13" width="22.125" customWidth="1"/>
    <col min="14" max="14" width="24.875" customWidth="1"/>
  </cols>
  <sheetData>
    <row r="1" spans="2:10" ht="24.95" customHeight="1"/>
    <row r="2" spans="2:10" ht="22.5" customHeight="1">
      <c r="B2" s="31" t="s">
        <v>564</v>
      </c>
      <c r="C2" s="31"/>
      <c r="D2" s="31"/>
      <c r="E2" s="31"/>
      <c r="F2" s="31"/>
      <c r="G2" s="31"/>
      <c r="H2" s="31"/>
      <c r="I2" s="31"/>
      <c r="J2" s="32"/>
    </row>
    <row r="3" spans="2:10" ht="75.599999999999994" customHeight="1">
      <c r="B3" s="227" t="s">
        <v>480</v>
      </c>
      <c r="C3" s="228"/>
      <c r="D3" s="228"/>
      <c r="E3" s="228"/>
      <c r="F3" s="228"/>
      <c r="G3" s="228"/>
      <c r="H3" s="228"/>
      <c r="I3" s="228"/>
      <c r="J3" s="32"/>
    </row>
    <row r="4" spans="2:10" ht="24.95" customHeight="1">
      <c r="B4" s="31"/>
      <c r="C4" s="31"/>
      <c r="D4" s="31"/>
      <c r="E4" s="31"/>
      <c r="F4" s="31"/>
      <c r="G4" s="31"/>
      <c r="H4" s="31"/>
      <c r="I4" s="31"/>
      <c r="J4" s="32"/>
    </row>
    <row r="5" spans="2:10" ht="24.95" customHeight="1">
      <c r="B5" s="91" t="s">
        <v>481</v>
      </c>
      <c r="C5" s="92" t="s">
        <v>0</v>
      </c>
      <c r="D5" s="93">
        <v>8</v>
      </c>
      <c r="E5" s="94">
        <v>5</v>
      </c>
      <c r="F5" s="95">
        <v>20</v>
      </c>
      <c r="G5" s="31"/>
      <c r="H5" s="31"/>
      <c r="I5" s="31"/>
      <c r="J5" s="32"/>
    </row>
    <row r="6" spans="2:10" ht="45" customHeight="1">
      <c r="B6" s="200" t="s">
        <v>482</v>
      </c>
      <c r="C6" s="33" t="s">
        <v>483</v>
      </c>
      <c r="D6" s="205" t="s">
        <v>563</v>
      </c>
      <c r="E6" s="205"/>
      <c r="F6" s="205"/>
      <c r="G6" s="31"/>
      <c r="H6" s="31"/>
      <c r="I6" s="31"/>
      <c r="J6" s="32"/>
    </row>
    <row r="7" spans="2:10" ht="45" customHeight="1">
      <c r="B7" s="201"/>
      <c r="C7" s="34" t="s">
        <v>532</v>
      </c>
      <c r="D7" s="206" t="s">
        <v>565</v>
      </c>
      <c r="E7" s="206"/>
      <c r="F7" s="206"/>
      <c r="G7" s="31"/>
      <c r="H7" s="31"/>
      <c r="I7" s="31"/>
      <c r="J7" s="32"/>
    </row>
    <row r="8" spans="2:10" ht="44.25" customHeight="1">
      <c r="B8" s="201"/>
      <c r="C8" s="34" t="s">
        <v>531</v>
      </c>
      <c r="D8" s="224" t="s">
        <v>566</v>
      </c>
      <c r="E8" s="225"/>
      <c r="F8" s="226"/>
      <c r="G8" s="31"/>
      <c r="H8" s="31"/>
      <c r="I8" s="31"/>
      <c r="J8" s="32"/>
    </row>
    <row r="9" spans="2:10" ht="29.25" customHeight="1">
      <c r="B9" s="201"/>
      <c r="C9" s="34" t="s">
        <v>530</v>
      </c>
      <c r="D9" s="221" t="s">
        <v>567</v>
      </c>
      <c r="E9" s="222"/>
      <c r="F9" s="223"/>
      <c r="G9" s="35"/>
      <c r="H9" s="35"/>
      <c r="I9" s="35"/>
      <c r="J9" s="36">
        <v>0</v>
      </c>
    </row>
    <row r="10" spans="2:10" ht="29.25" customHeight="1">
      <c r="B10" s="201"/>
      <c r="C10" s="34" t="s">
        <v>627</v>
      </c>
      <c r="D10" s="221" t="s">
        <v>628</v>
      </c>
      <c r="E10" s="222"/>
      <c r="F10" s="223"/>
      <c r="G10" s="35"/>
      <c r="H10" s="35"/>
      <c r="I10" s="35"/>
      <c r="J10" s="36"/>
    </row>
    <row r="11" spans="2:10" ht="29.25" customHeight="1">
      <c r="B11" s="202"/>
      <c r="C11" s="33" t="s">
        <v>529</v>
      </c>
      <c r="D11" s="204" t="s">
        <v>533</v>
      </c>
      <c r="E11" s="204"/>
      <c r="F11" s="204"/>
      <c r="G11" s="35"/>
      <c r="H11" s="35"/>
      <c r="I11" s="35"/>
      <c r="J11" s="36"/>
    </row>
    <row r="12" spans="2:10" ht="45" customHeight="1">
      <c r="B12" s="198" t="s">
        <v>484</v>
      </c>
      <c r="C12" s="33" t="s">
        <v>485</v>
      </c>
      <c r="D12" s="205" t="s">
        <v>568</v>
      </c>
      <c r="E12" s="205"/>
      <c r="F12" s="205"/>
      <c r="G12" s="35"/>
      <c r="H12" s="35"/>
      <c r="I12" s="35"/>
      <c r="J12" s="35"/>
    </row>
    <row r="13" spans="2:10" ht="45" customHeight="1">
      <c r="B13" s="203"/>
      <c r="C13" s="33" t="s">
        <v>486</v>
      </c>
      <c r="D13" s="205" t="s">
        <v>569</v>
      </c>
      <c r="E13" s="205"/>
      <c r="F13" s="205"/>
      <c r="G13" s="35"/>
      <c r="H13" s="35"/>
      <c r="I13" s="35"/>
      <c r="J13" s="32"/>
    </row>
    <row r="14" spans="2:10" ht="37.5" customHeight="1">
      <c r="B14" s="199"/>
      <c r="C14" s="34" t="s">
        <v>571</v>
      </c>
      <c r="D14" s="204" t="s">
        <v>570</v>
      </c>
      <c r="E14" s="204"/>
      <c r="F14" s="204"/>
      <c r="J14" s="36"/>
    </row>
    <row r="15" spans="2:10" ht="24.95" customHeight="1">
      <c r="B15" s="208" t="s">
        <v>487</v>
      </c>
      <c r="C15" s="96" t="s">
        <v>488</v>
      </c>
      <c r="D15" s="211" t="s">
        <v>633</v>
      </c>
      <c r="E15" s="212"/>
      <c r="F15" s="213"/>
      <c r="J15" s="37"/>
    </row>
    <row r="16" spans="2:10" ht="24.95" customHeight="1">
      <c r="B16" s="208"/>
      <c r="C16" s="33" t="s">
        <v>622</v>
      </c>
      <c r="D16" s="194" t="s">
        <v>489</v>
      </c>
      <c r="E16" s="195">
        <v>8</v>
      </c>
      <c r="F16" s="91" t="s">
        <v>615</v>
      </c>
      <c r="G16" s="41"/>
      <c r="H16" s="41"/>
      <c r="I16" s="42"/>
    </row>
    <row r="17" spans="2:14" ht="24.95" customHeight="1">
      <c r="B17" s="208"/>
      <c r="C17" s="203" t="s">
        <v>536</v>
      </c>
      <c r="D17" s="38" t="s">
        <v>489</v>
      </c>
      <c r="E17" s="193">
        <v>8</v>
      </c>
      <c r="F17" s="82" t="s">
        <v>535</v>
      </c>
      <c r="G17" s="35"/>
      <c r="H17" s="35"/>
      <c r="I17" s="42"/>
      <c r="J17" s="37"/>
    </row>
    <row r="18" spans="2:14" ht="24.95" customHeight="1">
      <c r="B18" s="208"/>
      <c r="C18" s="199"/>
      <c r="D18" s="81" t="s">
        <v>534</v>
      </c>
      <c r="E18" s="83">
        <v>8</v>
      </c>
      <c r="F18" s="80" t="s">
        <v>535</v>
      </c>
      <c r="G18" s="35"/>
      <c r="H18" s="35"/>
      <c r="I18" s="42"/>
      <c r="J18" s="37"/>
    </row>
    <row r="19" spans="2:14" ht="24.95" customHeight="1">
      <c r="B19" s="208"/>
      <c r="C19" s="43"/>
      <c r="D19" s="44" t="s">
        <v>490</v>
      </c>
      <c r="E19" s="33" t="s">
        <v>491</v>
      </c>
      <c r="F19" s="79" t="s">
        <v>492</v>
      </c>
      <c r="G19" s="42"/>
      <c r="H19" s="41"/>
      <c r="I19" s="45"/>
      <c r="J19" s="37"/>
    </row>
    <row r="20" spans="2:14" ht="36.950000000000003" customHeight="1">
      <c r="B20" s="208"/>
      <c r="C20" s="34" t="s">
        <v>493</v>
      </c>
      <c r="D20" s="46">
        <v>4</v>
      </c>
      <c r="E20" s="47">
        <v>5</v>
      </c>
      <c r="F20" s="47">
        <v>6</v>
      </c>
      <c r="G20" s="48"/>
      <c r="H20" s="41"/>
      <c r="I20" s="49"/>
      <c r="J20" s="50" t="s">
        <v>494</v>
      </c>
    </row>
    <row r="21" spans="2:14" ht="19.5" customHeight="1">
      <c r="B21" s="208"/>
      <c r="C21" s="43"/>
      <c r="D21" s="214">
        <f>D20</f>
        <v>4</v>
      </c>
      <c r="E21" s="214"/>
      <c r="F21" s="214"/>
      <c r="G21" s="210">
        <f>E20</f>
        <v>5</v>
      </c>
      <c r="H21" s="210"/>
      <c r="I21" s="210"/>
      <c r="J21" s="84"/>
      <c r="K21" s="210">
        <f>F20</f>
        <v>6</v>
      </c>
      <c r="L21" s="210"/>
      <c r="M21" s="210"/>
      <c r="N21" s="51" t="s">
        <v>495</v>
      </c>
    </row>
    <row r="22" spans="2:14" ht="24.95" customHeight="1">
      <c r="B22" s="208"/>
      <c r="C22" s="208" t="s">
        <v>496</v>
      </c>
      <c r="D22" s="33" t="s">
        <v>625</v>
      </c>
      <c r="E22" s="219">
        <f>★申告書!H18</f>
        <v>780000</v>
      </c>
      <c r="F22" s="220"/>
      <c r="G22" s="33" t="s">
        <v>625</v>
      </c>
      <c r="H22" s="215">
        <f>★申告書!H25</f>
        <v>853700</v>
      </c>
      <c r="I22" s="215"/>
      <c r="J22" s="85" t="e">
        <v>#REF!</v>
      </c>
      <c r="K22" s="33" t="s">
        <v>625</v>
      </c>
      <c r="L22" s="215">
        <f>★申告書!H32</f>
        <v>1250500</v>
      </c>
      <c r="M22" s="215"/>
      <c r="N22" s="53">
        <f t="shared" ref="N22:N27" si="0">E22+H22+L22</f>
        <v>2884200</v>
      </c>
    </row>
    <row r="23" spans="2:14" ht="24.95" customHeight="1">
      <c r="B23" s="208"/>
      <c r="C23" s="208"/>
      <c r="D23" s="33" t="s">
        <v>626</v>
      </c>
      <c r="E23" s="217"/>
      <c r="F23" s="217"/>
      <c r="G23" s="33" t="s">
        <v>626</v>
      </c>
      <c r="H23" s="217"/>
      <c r="I23" s="217"/>
      <c r="J23" s="85">
        <v>6</v>
      </c>
      <c r="K23" s="33" t="s">
        <v>626</v>
      </c>
      <c r="L23" s="217"/>
      <c r="M23" s="217"/>
      <c r="N23" s="53">
        <f t="shared" si="0"/>
        <v>0</v>
      </c>
    </row>
    <row r="24" spans="2:14" ht="24.95" customHeight="1">
      <c r="B24" s="208"/>
      <c r="C24" s="208"/>
      <c r="D24" s="33" t="s">
        <v>595</v>
      </c>
      <c r="E24" s="217"/>
      <c r="F24" s="217"/>
      <c r="G24" s="33" t="s">
        <v>595</v>
      </c>
      <c r="H24" s="217"/>
      <c r="I24" s="217"/>
      <c r="J24" s="85">
        <v>0</v>
      </c>
      <c r="K24" s="33" t="s">
        <v>595</v>
      </c>
      <c r="L24" s="217"/>
      <c r="M24" s="217"/>
      <c r="N24" s="53">
        <f t="shared" si="0"/>
        <v>0</v>
      </c>
    </row>
    <row r="25" spans="2:14" ht="24.95" customHeight="1">
      <c r="B25" s="208"/>
      <c r="C25" s="208"/>
      <c r="D25" s="33" t="s">
        <v>592</v>
      </c>
      <c r="E25" s="217"/>
      <c r="F25" s="217"/>
      <c r="G25" s="33" t="s">
        <v>592</v>
      </c>
      <c r="H25" s="217"/>
      <c r="I25" s="217"/>
      <c r="J25" s="85"/>
      <c r="K25" s="33" t="s">
        <v>592</v>
      </c>
      <c r="L25" s="217"/>
      <c r="M25" s="217"/>
      <c r="N25" s="53">
        <f t="shared" si="0"/>
        <v>0</v>
      </c>
    </row>
    <row r="26" spans="2:14" ht="24.95" customHeight="1">
      <c r="B26" s="208"/>
      <c r="C26" s="208"/>
      <c r="D26" s="33" t="s">
        <v>593</v>
      </c>
      <c r="E26" s="217"/>
      <c r="F26" s="217"/>
      <c r="G26" s="33" t="s">
        <v>593</v>
      </c>
      <c r="H26" s="217"/>
      <c r="I26" s="217"/>
      <c r="J26" s="85"/>
      <c r="K26" s="33" t="s">
        <v>593</v>
      </c>
      <c r="L26" s="217"/>
      <c r="M26" s="217"/>
      <c r="N26" s="53">
        <f t="shared" si="0"/>
        <v>0</v>
      </c>
    </row>
    <row r="27" spans="2:14" ht="24.95" customHeight="1">
      <c r="B27" s="208"/>
      <c r="C27" s="208"/>
      <c r="D27" s="33"/>
      <c r="E27" s="217"/>
      <c r="F27" s="217"/>
      <c r="G27" s="33"/>
      <c r="H27" s="217"/>
      <c r="I27" s="217"/>
      <c r="J27" s="85"/>
      <c r="K27" s="33"/>
      <c r="L27" s="217"/>
      <c r="M27" s="217"/>
      <c r="N27" s="53">
        <f t="shared" si="0"/>
        <v>0</v>
      </c>
    </row>
    <row r="28" spans="2:14" ht="24.95" customHeight="1">
      <c r="B28" s="208"/>
      <c r="C28" s="208"/>
      <c r="D28" s="54" t="s">
        <v>497</v>
      </c>
      <c r="E28" s="218">
        <f>SUM(E22:F27)</f>
        <v>780000</v>
      </c>
      <c r="F28" s="218"/>
      <c r="G28" s="33" t="s">
        <v>497</v>
      </c>
      <c r="H28" s="218">
        <f>SUM(H22:I27)</f>
        <v>853700</v>
      </c>
      <c r="I28" s="218"/>
      <c r="J28" s="85" t="e">
        <v>#REF!</v>
      </c>
      <c r="K28" s="33" t="s">
        <v>497</v>
      </c>
      <c r="L28" s="218">
        <f>SUM(L22:M27)</f>
        <v>1250500</v>
      </c>
      <c r="M28" s="218"/>
      <c r="N28" s="53">
        <f>SUM(N22:N27)</f>
        <v>2884200</v>
      </c>
    </row>
    <row r="29" spans="2:14" ht="24.95" customHeight="1">
      <c r="B29" s="208"/>
      <c r="C29" s="208"/>
      <c r="D29" s="54" t="s">
        <v>498</v>
      </c>
      <c r="E29" s="207" t="s">
        <v>537</v>
      </c>
      <c r="F29" s="207"/>
      <c r="G29" s="31"/>
      <c r="H29" s="31"/>
      <c r="I29" s="31"/>
      <c r="J29" s="56"/>
    </row>
    <row r="30" spans="2:14" ht="24.95" customHeight="1">
      <c r="B30" s="52" t="s">
        <v>499</v>
      </c>
      <c r="C30" s="55" t="s">
        <v>0</v>
      </c>
      <c r="D30" s="86">
        <v>8</v>
      </c>
      <c r="E30" s="87">
        <v>5</v>
      </c>
      <c r="F30" s="88">
        <v>31</v>
      </c>
      <c r="G30" s="31"/>
      <c r="H30" s="31"/>
      <c r="I30" s="31"/>
      <c r="J30" s="31"/>
    </row>
    <row r="31" spans="2:14" ht="24.95" customHeight="1">
      <c r="B31" s="31"/>
      <c r="C31" s="31"/>
      <c r="D31" s="31"/>
      <c r="E31" s="31"/>
      <c r="F31" s="31"/>
      <c r="G31" s="31"/>
      <c r="H31" s="31"/>
      <c r="I31" s="31"/>
      <c r="J31" s="56"/>
    </row>
    <row r="32" spans="2:14" ht="24.95" customHeight="1">
      <c r="B32" s="208" t="s">
        <v>487</v>
      </c>
      <c r="C32" s="33" t="s">
        <v>488</v>
      </c>
      <c r="D32" s="209" t="s">
        <v>479</v>
      </c>
      <c r="E32" s="209"/>
      <c r="F32" s="209"/>
      <c r="J32" s="37"/>
    </row>
    <row r="33" spans="2:14" ht="24.95" customHeight="1">
      <c r="B33" s="208"/>
      <c r="C33" s="33" t="s">
        <v>622</v>
      </c>
      <c r="D33" s="194" t="s">
        <v>489</v>
      </c>
      <c r="E33" s="195">
        <v>9</v>
      </c>
      <c r="F33" s="91" t="s">
        <v>615</v>
      </c>
      <c r="G33" s="41"/>
      <c r="H33" s="41"/>
      <c r="I33" s="42"/>
    </row>
    <row r="34" spans="2:14" ht="24.95" customHeight="1">
      <c r="B34" s="208"/>
      <c r="C34" s="198" t="s">
        <v>536</v>
      </c>
      <c r="D34" s="38" t="s">
        <v>489</v>
      </c>
      <c r="E34" s="39">
        <v>9</v>
      </c>
      <c r="F34" s="40" t="s">
        <v>535</v>
      </c>
      <c r="H34" s="41"/>
      <c r="I34" s="42"/>
      <c r="J34" s="37"/>
    </row>
    <row r="35" spans="2:14" ht="24.95" customHeight="1">
      <c r="B35" s="208"/>
      <c r="C35" s="199"/>
      <c r="D35" s="81" t="s">
        <v>534</v>
      </c>
      <c r="E35" s="83">
        <v>9</v>
      </c>
      <c r="F35" s="80" t="s">
        <v>535</v>
      </c>
      <c r="H35" s="41"/>
      <c r="I35" s="42"/>
      <c r="J35" s="37"/>
    </row>
    <row r="36" spans="2:14" ht="24.95" customHeight="1">
      <c r="B36" s="208"/>
      <c r="C36" s="43"/>
      <c r="D36" s="44" t="s">
        <v>490</v>
      </c>
      <c r="E36" s="33" t="s">
        <v>491</v>
      </c>
      <c r="F36" s="33" t="s">
        <v>492</v>
      </c>
      <c r="G36" s="42"/>
      <c r="H36" s="41"/>
      <c r="I36" s="45"/>
      <c r="J36" s="37"/>
    </row>
    <row r="37" spans="2:14" ht="34.5" customHeight="1">
      <c r="B37" s="208"/>
      <c r="C37" s="34" t="s">
        <v>493</v>
      </c>
      <c r="D37" s="46">
        <v>9</v>
      </c>
      <c r="E37" s="47">
        <v>10</v>
      </c>
      <c r="F37" s="47">
        <v>11</v>
      </c>
      <c r="G37" s="48"/>
      <c r="H37" s="41"/>
      <c r="I37" s="49"/>
      <c r="J37" s="50" t="s">
        <v>494</v>
      </c>
    </row>
    <row r="38" spans="2:14" ht="24.95" customHeight="1">
      <c r="B38" s="208"/>
      <c r="C38" s="43"/>
      <c r="D38" s="210">
        <f>D37</f>
        <v>9</v>
      </c>
      <c r="E38" s="210"/>
      <c r="F38" s="210"/>
      <c r="G38" s="210">
        <f>E37</f>
        <v>10</v>
      </c>
      <c r="H38" s="210"/>
      <c r="I38" s="210"/>
      <c r="J38" s="84"/>
      <c r="K38" s="210">
        <f>F37</f>
        <v>11</v>
      </c>
      <c r="L38" s="210"/>
      <c r="M38" s="210"/>
      <c r="N38" s="51" t="s">
        <v>495</v>
      </c>
    </row>
    <row r="39" spans="2:14" ht="21" customHeight="1">
      <c r="B39" s="208"/>
      <c r="C39" s="208" t="s">
        <v>496</v>
      </c>
      <c r="D39" s="33" t="s">
        <v>625</v>
      </c>
      <c r="E39" s="217">
        <v>123456789</v>
      </c>
      <c r="F39" s="217"/>
      <c r="G39" s="33" t="s">
        <v>625</v>
      </c>
      <c r="H39" s="217">
        <v>987654321</v>
      </c>
      <c r="I39" s="217"/>
      <c r="J39" s="85" t="e">
        <v>#REF!</v>
      </c>
      <c r="K39" s="33" t="s">
        <v>625</v>
      </c>
      <c r="L39" s="217">
        <v>1111111117</v>
      </c>
      <c r="M39" s="217"/>
      <c r="N39" s="53">
        <f t="shared" ref="N39:N44" si="1">E39+H39+L39</f>
        <v>2222222227</v>
      </c>
    </row>
    <row r="40" spans="2:14">
      <c r="B40" s="208"/>
      <c r="C40" s="208"/>
      <c r="D40" s="33" t="s">
        <v>626</v>
      </c>
      <c r="E40" s="217">
        <v>123456789</v>
      </c>
      <c r="F40" s="217"/>
      <c r="G40" s="33" t="s">
        <v>626</v>
      </c>
      <c r="H40" s="217">
        <v>987654321</v>
      </c>
      <c r="I40" s="217"/>
      <c r="J40" s="85">
        <v>6</v>
      </c>
      <c r="K40" s="33" t="s">
        <v>626</v>
      </c>
      <c r="L40" s="217">
        <v>70000000000</v>
      </c>
      <c r="M40" s="217"/>
      <c r="N40" s="53">
        <f t="shared" si="1"/>
        <v>71111111110</v>
      </c>
    </row>
    <row r="41" spans="2:14">
      <c r="B41" s="208"/>
      <c r="C41" s="208"/>
      <c r="D41" s="33" t="s">
        <v>595</v>
      </c>
      <c r="E41" s="196">
        <v>123456789</v>
      </c>
      <c r="F41" s="197"/>
      <c r="G41" s="33" t="s">
        <v>595</v>
      </c>
      <c r="H41" s="196">
        <v>987654321</v>
      </c>
      <c r="I41" s="197"/>
      <c r="J41" s="85"/>
      <c r="K41" s="33" t="s">
        <v>595</v>
      </c>
      <c r="L41" s="196"/>
      <c r="M41" s="197"/>
      <c r="N41" s="53">
        <f t="shared" si="1"/>
        <v>1111111110</v>
      </c>
    </row>
    <row r="42" spans="2:14">
      <c r="B42" s="208"/>
      <c r="C42" s="208"/>
      <c r="D42" s="33" t="s">
        <v>592</v>
      </c>
      <c r="E42" s="217">
        <v>123456789</v>
      </c>
      <c r="F42" s="217"/>
      <c r="G42" s="33" t="s">
        <v>592</v>
      </c>
      <c r="H42" s="217">
        <v>987654321</v>
      </c>
      <c r="I42" s="217"/>
      <c r="J42" s="85">
        <v>0</v>
      </c>
      <c r="K42" s="33" t="s">
        <v>592</v>
      </c>
      <c r="L42" s="217"/>
      <c r="M42" s="217"/>
      <c r="N42" s="53">
        <f t="shared" si="1"/>
        <v>1111111110</v>
      </c>
    </row>
    <row r="43" spans="2:14">
      <c r="B43" s="208"/>
      <c r="C43" s="208"/>
      <c r="D43" s="33" t="s">
        <v>593</v>
      </c>
      <c r="E43" s="196">
        <v>123456789</v>
      </c>
      <c r="F43" s="197"/>
      <c r="G43" s="33" t="s">
        <v>593</v>
      </c>
      <c r="H43" s="196">
        <v>987654321</v>
      </c>
      <c r="I43" s="197"/>
      <c r="J43" s="85"/>
      <c r="K43" s="33" t="s">
        <v>593</v>
      </c>
      <c r="L43" s="196"/>
      <c r="M43" s="197"/>
      <c r="N43" s="53">
        <f t="shared" si="1"/>
        <v>1111111110</v>
      </c>
    </row>
    <row r="44" spans="2:14">
      <c r="B44" s="208"/>
      <c r="C44" s="208"/>
      <c r="D44" s="33"/>
      <c r="E44" s="196">
        <v>123456789</v>
      </c>
      <c r="F44" s="197"/>
      <c r="G44" s="33"/>
      <c r="H44" s="196">
        <v>987654321</v>
      </c>
      <c r="I44" s="197"/>
      <c r="J44" s="85"/>
      <c r="K44" s="33"/>
      <c r="L44" s="196"/>
      <c r="M44" s="197"/>
      <c r="N44" s="53">
        <f t="shared" si="1"/>
        <v>1111111110</v>
      </c>
    </row>
    <row r="45" spans="2:14">
      <c r="B45" s="208"/>
      <c r="C45" s="208"/>
      <c r="D45" s="54" t="s">
        <v>497</v>
      </c>
      <c r="E45" s="215">
        <f>SUM(E39:F44)</f>
        <v>740740734</v>
      </c>
      <c r="F45" s="215"/>
      <c r="G45" s="54" t="s">
        <v>497</v>
      </c>
      <c r="H45" s="215">
        <f>SUM(H39:I44)</f>
        <v>5925925926</v>
      </c>
      <c r="I45" s="215"/>
      <c r="J45" s="85" t="e">
        <v>#REF!</v>
      </c>
      <c r="K45" s="54" t="s">
        <v>497</v>
      </c>
      <c r="L45" s="215">
        <f>SUM(L39:M44)</f>
        <v>71111111117</v>
      </c>
      <c r="M45" s="215"/>
      <c r="N45" s="53">
        <f>SUM(N39:N44)</f>
        <v>77777777777</v>
      </c>
    </row>
    <row r="46" spans="2:14">
      <c r="B46" s="208"/>
      <c r="C46" s="208"/>
      <c r="D46" s="89" t="s">
        <v>498</v>
      </c>
      <c r="E46" s="216" t="s">
        <v>632</v>
      </c>
      <c r="F46" s="216"/>
      <c r="G46" s="31"/>
      <c r="H46" s="31"/>
      <c r="I46" s="31"/>
      <c r="J46" s="56"/>
    </row>
    <row r="47" spans="2:14">
      <c r="B47" s="52" t="s">
        <v>499</v>
      </c>
      <c r="C47" s="55" t="s">
        <v>0</v>
      </c>
      <c r="D47" s="86">
        <v>9</v>
      </c>
      <c r="E47" s="87">
        <v>12</v>
      </c>
      <c r="F47" s="88">
        <v>31</v>
      </c>
      <c r="G47" s="31"/>
      <c r="H47" s="31"/>
      <c r="I47" s="31"/>
      <c r="J47" s="31"/>
    </row>
  </sheetData>
  <mergeCells count="70">
    <mergeCell ref="D9:F9"/>
    <mergeCell ref="D14:F14"/>
    <mergeCell ref="D8:F8"/>
    <mergeCell ref="B3:I3"/>
    <mergeCell ref="G21:I21"/>
    <mergeCell ref="C17:C18"/>
    <mergeCell ref="D10:F10"/>
    <mergeCell ref="K21:M21"/>
    <mergeCell ref="C22:C29"/>
    <mergeCell ref="E22:F22"/>
    <mergeCell ref="H22:I22"/>
    <mergeCell ref="L22:M22"/>
    <mergeCell ref="E23:F23"/>
    <mergeCell ref="E25:F25"/>
    <mergeCell ref="E26:F26"/>
    <mergeCell ref="E27:F27"/>
    <mergeCell ref="H25:I25"/>
    <mergeCell ref="H26:I26"/>
    <mergeCell ref="H27:I27"/>
    <mergeCell ref="L25:M25"/>
    <mergeCell ref="L26:M26"/>
    <mergeCell ref="L27:M27"/>
    <mergeCell ref="G38:I38"/>
    <mergeCell ref="K38:M38"/>
    <mergeCell ref="H23:I23"/>
    <mergeCell ref="L23:M23"/>
    <mergeCell ref="E24:F24"/>
    <mergeCell ref="H24:I24"/>
    <mergeCell ref="L24:M24"/>
    <mergeCell ref="E28:F28"/>
    <mergeCell ref="H28:I28"/>
    <mergeCell ref="L28:M28"/>
    <mergeCell ref="H45:I45"/>
    <mergeCell ref="L45:M45"/>
    <mergeCell ref="E46:F46"/>
    <mergeCell ref="C39:C46"/>
    <mergeCell ref="E39:F39"/>
    <mergeCell ref="H39:I39"/>
    <mergeCell ref="L39:M39"/>
    <mergeCell ref="E40:F40"/>
    <mergeCell ref="H40:I40"/>
    <mergeCell ref="L40:M40"/>
    <mergeCell ref="E42:F42"/>
    <mergeCell ref="H42:I42"/>
    <mergeCell ref="L42:M42"/>
    <mergeCell ref="E41:F41"/>
    <mergeCell ref="E43:F43"/>
    <mergeCell ref="E44:F44"/>
    <mergeCell ref="C34:C35"/>
    <mergeCell ref="B6:B11"/>
    <mergeCell ref="B12:B14"/>
    <mergeCell ref="D11:F11"/>
    <mergeCell ref="D6:F6"/>
    <mergeCell ref="D7:F7"/>
    <mergeCell ref="D12:F12"/>
    <mergeCell ref="D13:F13"/>
    <mergeCell ref="E29:F29"/>
    <mergeCell ref="B32:B46"/>
    <mergeCell ref="D32:F32"/>
    <mergeCell ref="D38:F38"/>
    <mergeCell ref="B15:B29"/>
    <mergeCell ref="D15:F15"/>
    <mergeCell ref="D21:F21"/>
    <mergeCell ref="E45:F45"/>
    <mergeCell ref="H41:I41"/>
    <mergeCell ref="H43:I43"/>
    <mergeCell ref="H44:I44"/>
    <mergeCell ref="L41:M41"/>
    <mergeCell ref="L43:M43"/>
    <mergeCell ref="L44:M44"/>
  </mergeCells>
  <phoneticPr fontId="1"/>
  <dataValidations count="3">
    <dataValidation type="textLength" allowBlank="1" showInputMessage="1" showErrorMessage="1" sqref="D9:F9 D11">
      <formula1>0</formula1>
      <formula2>13</formula2>
    </dataValidation>
    <dataValidation type="list" allowBlank="1" showInputMessage="1" showErrorMessage="1" sqref="E29:F29 E46:F46">
      <formula1>"申告,更正,決定"</formula1>
    </dataValidation>
    <dataValidation type="textLength" allowBlank="1" showInputMessage="1" showErrorMessage="1" sqref="D10:F10">
      <formula1>0</formula1>
      <formula2>8</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J39"/>
  <sheetViews>
    <sheetView view="pageBreakPreview" zoomScaleSheetLayoutView="100" workbookViewId="0">
      <pane xSplit="1" ySplit="7" topLeftCell="B8" activePane="bottomRight" state="frozen"/>
      <selection sqref="A1:E1"/>
      <selection pane="topRight" sqref="A1:E1"/>
      <selection pane="bottomLeft" sqref="A1:E1"/>
      <selection pane="bottomRight"/>
    </sheetView>
  </sheetViews>
  <sheetFormatPr defaultColWidth="9" defaultRowHeight="12"/>
  <cols>
    <col min="1" max="1" width="4.125" style="57" customWidth="1"/>
    <col min="2" max="2" width="9.25" style="58" customWidth="1"/>
    <col min="3" max="5" width="9.25" style="57" customWidth="1"/>
    <col min="6" max="6" width="9.5" style="57" customWidth="1"/>
    <col min="7" max="10" width="9.25" style="57" customWidth="1"/>
    <col min="11" max="11" width="9" style="57" customWidth="1"/>
    <col min="12" max="16384" width="9" style="57"/>
  </cols>
  <sheetData>
    <row r="1" spans="2:10" ht="14.25" customHeight="1">
      <c r="B1" s="243" t="s">
        <v>572</v>
      </c>
      <c r="C1" s="243"/>
      <c r="D1" s="243"/>
      <c r="E1" s="243"/>
      <c r="F1" s="243"/>
      <c r="G1" s="243"/>
      <c r="H1" s="243"/>
      <c r="I1" s="243"/>
      <c r="J1" s="243"/>
    </row>
    <row r="2" spans="2:10" ht="20.25" customHeight="1" thickBot="1">
      <c r="B2" s="242" t="s">
        <v>500</v>
      </c>
      <c r="C2" s="242"/>
      <c r="D2" s="242"/>
      <c r="E2" s="242"/>
      <c r="F2" s="242"/>
      <c r="G2" s="242"/>
      <c r="H2" s="242"/>
      <c r="I2" s="242"/>
      <c r="J2" s="242"/>
    </row>
    <row r="3" spans="2:10" ht="20.100000000000001" customHeight="1">
      <c r="B3" s="238" t="s">
        <v>0</v>
      </c>
      <c r="C3" s="239"/>
      <c r="D3" s="244">
        <f>'★入力表 '!E17</f>
        <v>8</v>
      </c>
      <c r="E3" s="244"/>
      <c r="F3" s="245">
        <f>'★入力表 '!D20</f>
        <v>4</v>
      </c>
      <c r="G3" s="246"/>
      <c r="H3" s="151" t="s">
        <v>502</v>
      </c>
      <c r="I3" s="247" t="str">
        <f>'★入力表 '!D14</f>
        <v>12345</v>
      </c>
      <c r="J3" s="248"/>
    </row>
    <row r="4" spans="2:10" ht="18" customHeight="1" thickBot="1">
      <c r="B4" s="240" t="s">
        <v>501</v>
      </c>
      <c r="C4" s="241"/>
      <c r="D4" s="249" t="str">
        <f>'★入力表 '!D13</f>
        <v>帯広ホテル</v>
      </c>
      <c r="E4" s="250"/>
      <c r="F4" s="250"/>
      <c r="G4" s="250"/>
      <c r="H4" s="251"/>
      <c r="I4" s="251"/>
      <c r="J4" s="252"/>
    </row>
    <row r="5" spans="2:10" ht="17.25" customHeight="1" thickBot="1">
      <c r="B5" s="229" t="s">
        <v>573</v>
      </c>
      <c r="C5" s="232" t="s">
        <v>574</v>
      </c>
      <c r="D5" s="232"/>
      <c r="E5" s="232"/>
      <c r="F5" s="232"/>
      <c r="G5" s="232"/>
      <c r="H5" s="232"/>
      <c r="I5" s="232"/>
      <c r="J5" s="233"/>
    </row>
    <row r="6" spans="2:10" ht="15.75" customHeight="1">
      <c r="B6" s="230"/>
      <c r="C6" s="234" t="s">
        <v>575</v>
      </c>
      <c r="D6" s="234"/>
      <c r="E6" s="234"/>
      <c r="F6" s="235"/>
      <c r="G6" s="236" t="s">
        <v>576</v>
      </c>
      <c r="H6" s="236"/>
      <c r="I6" s="237"/>
      <c r="J6" s="229" t="s">
        <v>583</v>
      </c>
    </row>
    <row r="7" spans="2:10" s="58" customFormat="1" ht="18" customHeight="1" thickBot="1">
      <c r="B7" s="231"/>
      <c r="C7" s="152" t="s">
        <v>577</v>
      </c>
      <c r="D7" s="153" t="s">
        <v>578</v>
      </c>
      <c r="E7" s="153" t="s">
        <v>579</v>
      </c>
      <c r="F7" s="154" t="s">
        <v>580</v>
      </c>
      <c r="G7" s="155" t="s">
        <v>581</v>
      </c>
      <c r="H7" s="155" t="s">
        <v>582</v>
      </c>
      <c r="I7" s="154" t="s">
        <v>580</v>
      </c>
      <c r="J7" s="231"/>
    </row>
    <row r="8" spans="2:10" ht="19.5" customHeight="1">
      <c r="B8" s="139">
        <v>1</v>
      </c>
      <c r="C8" s="140">
        <v>70</v>
      </c>
      <c r="D8" s="141">
        <v>5</v>
      </c>
      <c r="E8" s="141"/>
      <c r="F8" s="143">
        <f>SUM(C8:E8)</f>
        <v>75</v>
      </c>
      <c r="G8" s="140">
        <v>20</v>
      </c>
      <c r="H8" s="141"/>
      <c r="I8" s="146">
        <f>SUM(G8:H8)</f>
        <v>20</v>
      </c>
      <c r="J8" s="150">
        <f>F8+I8</f>
        <v>95</v>
      </c>
    </row>
    <row r="9" spans="2:10" ht="19.5" customHeight="1">
      <c r="B9" s="130">
        <v>2</v>
      </c>
      <c r="C9" s="131">
        <v>78</v>
      </c>
      <c r="D9" s="132">
        <v>7</v>
      </c>
      <c r="E9" s="132"/>
      <c r="F9" s="144">
        <f t="shared" ref="F9:F37" si="0">SUM(C9:E9)</f>
        <v>85</v>
      </c>
      <c r="G9" s="131"/>
      <c r="H9" s="132"/>
      <c r="I9" s="147">
        <f t="shared" ref="I9:I37" si="1">SUM(G9:H9)</f>
        <v>0</v>
      </c>
      <c r="J9" s="133">
        <f t="shared" ref="J9:J38" si="2">F9+I9</f>
        <v>85</v>
      </c>
    </row>
    <row r="10" spans="2:10" ht="19.5" customHeight="1">
      <c r="B10" s="130">
        <v>3</v>
      </c>
      <c r="C10" s="131">
        <v>80</v>
      </c>
      <c r="D10" s="132">
        <v>5</v>
      </c>
      <c r="E10" s="132"/>
      <c r="F10" s="144">
        <f t="shared" si="0"/>
        <v>85</v>
      </c>
      <c r="G10" s="131"/>
      <c r="H10" s="132"/>
      <c r="I10" s="147">
        <f t="shared" si="1"/>
        <v>0</v>
      </c>
      <c r="J10" s="133">
        <f t="shared" si="2"/>
        <v>85</v>
      </c>
    </row>
    <row r="11" spans="2:10" ht="19.5" customHeight="1">
      <c r="B11" s="130">
        <v>4</v>
      </c>
      <c r="C11" s="131">
        <v>95</v>
      </c>
      <c r="D11" s="132"/>
      <c r="E11" s="132"/>
      <c r="F11" s="144">
        <f t="shared" si="0"/>
        <v>95</v>
      </c>
      <c r="G11" s="131"/>
      <c r="H11" s="132"/>
      <c r="I11" s="147">
        <f t="shared" si="1"/>
        <v>0</v>
      </c>
      <c r="J11" s="133">
        <f t="shared" si="2"/>
        <v>95</v>
      </c>
    </row>
    <row r="12" spans="2:10" ht="19.5" customHeight="1">
      <c r="B12" s="130">
        <v>5</v>
      </c>
      <c r="C12" s="131">
        <v>90</v>
      </c>
      <c r="D12" s="132">
        <v>5</v>
      </c>
      <c r="E12" s="132"/>
      <c r="F12" s="144">
        <f t="shared" si="0"/>
        <v>95</v>
      </c>
      <c r="G12" s="131"/>
      <c r="H12" s="132"/>
      <c r="I12" s="147">
        <f t="shared" si="1"/>
        <v>0</v>
      </c>
      <c r="J12" s="133">
        <f t="shared" si="2"/>
        <v>95</v>
      </c>
    </row>
    <row r="13" spans="2:10" ht="19.5" customHeight="1">
      <c r="B13" s="130">
        <v>6</v>
      </c>
      <c r="C13" s="131">
        <v>92</v>
      </c>
      <c r="D13" s="132">
        <v>3</v>
      </c>
      <c r="E13" s="132"/>
      <c r="F13" s="144">
        <f t="shared" si="0"/>
        <v>95</v>
      </c>
      <c r="G13" s="131"/>
      <c r="H13" s="132"/>
      <c r="I13" s="147">
        <f t="shared" si="1"/>
        <v>0</v>
      </c>
      <c r="J13" s="133">
        <f t="shared" si="2"/>
        <v>95</v>
      </c>
    </row>
    <row r="14" spans="2:10" ht="19.5" customHeight="1">
      <c r="B14" s="130">
        <v>7</v>
      </c>
      <c r="C14" s="131">
        <v>80</v>
      </c>
      <c r="D14" s="132">
        <v>3</v>
      </c>
      <c r="E14" s="132"/>
      <c r="F14" s="144">
        <f t="shared" si="0"/>
        <v>83</v>
      </c>
      <c r="G14" s="131"/>
      <c r="H14" s="132">
        <v>1</v>
      </c>
      <c r="I14" s="147">
        <f t="shared" si="1"/>
        <v>1</v>
      </c>
      <c r="J14" s="133">
        <f t="shared" si="2"/>
        <v>84</v>
      </c>
    </row>
    <row r="15" spans="2:10" ht="19.5" customHeight="1">
      <c r="B15" s="130">
        <v>8</v>
      </c>
      <c r="C15" s="131">
        <v>80</v>
      </c>
      <c r="D15" s="132">
        <v>3</v>
      </c>
      <c r="E15" s="132"/>
      <c r="F15" s="144">
        <f t="shared" si="0"/>
        <v>83</v>
      </c>
      <c r="G15" s="131"/>
      <c r="H15" s="132">
        <v>1</v>
      </c>
      <c r="I15" s="147">
        <f t="shared" si="1"/>
        <v>1</v>
      </c>
      <c r="J15" s="133">
        <f t="shared" si="2"/>
        <v>84</v>
      </c>
    </row>
    <row r="16" spans="2:10" ht="19.5" customHeight="1">
      <c r="B16" s="130">
        <v>9</v>
      </c>
      <c r="C16" s="131">
        <v>80</v>
      </c>
      <c r="D16" s="132">
        <v>3</v>
      </c>
      <c r="E16" s="132"/>
      <c r="F16" s="144">
        <f t="shared" si="0"/>
        <v>83</v>
      </c>
      <c r="G16" s="131"/>
      <c r="H16" s="132">
        <v>1</v>
      </c>
      <c r="I16" s="147">
        <f t="shared" si="1"/>
        <v>1</v>
      </c>
      <c r="J16" s="133">
        <f t="shared" si="2"/>
        <v>84</v>
      </c>
    </row>
    <row r="17" spans="2:10" ht="19.5" customHeight="1">
      <c r="B17" s="130">
        <v>10</v>
      </c>
      <c r="C17" s="131">
        <v>80</v>
      </c>
      <c r="D17" s="132">
        <v>3</v>
      </c>
      <c r="E17" s="132"/>
      <c r="F17" s="144">
        <f t="shared" si="0"/>
        <v>83</v>
      </c>
      <c r="G17" s="131"/>
      <c r="H17" s="132">
        <v>1</v>
      </c>
      <c r="I17" s="147">
        <f t="shared" si="1"/>
        <v>1</v>
      </c>
      <c r="J17" s="133">
        <f t="shared" si="2"/>
        <v>84</v>
      </c>
    </row>
    <row r="18" spans="2:10" ht="19.5" customHeight="1">
      <c r="B18" s="130">
        <v>11</v>
      </c>
      <c r="C18" s="131">
        <v>75</v>
      </c>
      <c r="D18" s="132">
        <v>10</v>
      </c>
      <c r="E18" s="132"/>
      <c r="F18" s="144">
        <f t="shared" si="0"/>
        <v>85</v>
      </c>
      <c r="G18" s="131"/>
      <c r="H18" s="132"/>
      <c r="I18" s="147">
        <f t="shared" si="1"/>
        <v>0</v>
      </c>
      <c r="J18" s="133">
        <f t="shared" si="2"/>
        <v>85</v>
      </c>
    </row>
    <row r="19" spans="2:10" ht="19.5" customHeight="1">
      <c r="B19" s="130">
        <v>12</v>
      </c>
      <c r="C19" s="131">
        <v>80</v>
      </c>
      <c r="D19" s="132">
        <v>3</v>
      </c>
      <c r="E19" s="132"/>
      <c r="F19" s="144">
        <f t="shared" si="0"/>
        <v>83</v>
      </c>
      <c r="G19" s="131"/>
      <c r="H19" s="132">
        <v>2</v>
      </c>
      <c r="I19" s="147">
        <f t="shared" si="1"/>
        <v>2</v>
      </c>
      <c r="J19" s="133">
        <f t="shared" si="2"/>
        <v>85</v>
      </c>
    </row>
    <row r="20" spans="2:10" ht="19.5" customHeight="1">
      <c r="B20" s="130">
        <v>13</v>
      </c>
      <c r="C20" s="131">
        <v>70</v>
      </c>
      <c r="D20" s="132">
        <v>5</v>
      </c>
      <c r="E20" s="132"/>
      <c r="F20" s="144">
        <f t="shared" si="0"/>
        <v>75</v>
      </c>
      <c r="G20" s="131">
        <v>20</v>
      </c>
      <c r="H20" s="132"/>
      <c r="I20" s="147">
        <f t="shared" si="1"/>
        <v>20</v>
      </c>
      <c r="J20" s="133">
        <f t="shared" si="2"/>
        <v>95</v>
      </c>
    </row>
    <row r="21" spans="2:10" ht="19.5" customHeight="1">
      <c r="B21" s="130">
        <v>14</v>
      </c>
      <c r="C21" s="131">
        <v>80</v>
      </c>
      <c r="D21" s="132">
        <v>5</v>
      </c>
      <c r="E21" s="132"/>
      <c r="F21" s="144">
        <f t="shared" si="0"/>
        <v>85</v>
      </c>
      <c r="G21" s="131"/>
      <c r="H21" s="132"/>
      <c r="I21" s="147">
        <f t="shared" si="1"/>
        <v>0</v>
      </c>
      <c r="J21" s="133">
        <f t="shared" si="2"/>
        <v>85</v>
      </c>
    </row>
    <row r="22" spans="2:10" ht="19.5" customHeight="1">
      <c r="B22" s="130">
        <v>15</v>
      </c>
      <c r="C22" s="131">
        <v>82</v>
      </c>
      <c r="D22" s="132">
        <v>3</v>
      </c>
      <c r="E22" s="132"/>
      <c r="F22" s="144">
        <f t="shared" si="0"/>
        <v>85</v>
      </c>
      <c r="G22" s="131"/>
      <c r="H22" s="132"/>
      <c r="I22" s="147">
        <f t="shared" si="1"/>
        <v>0</v>
      </c>
      <c r="J22" s="133">
        <f t="shared" si="2"/>
        <v>85</v>
      </c>
    </row>
    <row r="23" spans="2:10" ht="19.5" customHeight="1">
      <c r="B23" s="130">
        <v>16</v>
      </c>
      <c r="C23" s="131">
        <v>70</v>
      </c>
      <c r="D23" s="132">
        <v>5</v>
      </c>
      <c r="E23" s="132"/>
      <c r="F23" s="144">
        <f t="shared" si="0"/>
        <v>75</v>
      </c>
      <c r="G23" s="131">
        <v>20</v>
      </c>
      <c r="H23" s="132">
        <v>1</v>
      </c>
      <c r="I23" s="147">
        <f t="shared" si="1"/>
        <v>21</v>
      </c>
      <c r="J23" s="133">
        <f t="shared" si="2"/>
        <v>96</v>
      </c>
    </row>
    <row r="24" spans="2:10" ht="19.5" customHeight="1">
      <c r="B24" s="130">
        <v>17</v>
      </c>
      <c r="C24" s="131">
        <v>70</v>
      </c>
      <c r="D24" s="132">
        <v>5</v>
      </c>
      <c r="E24" s="132"/>
      <c r="F24" s="144">
        <f t="shared" si="0"/>
        <v>75</v>
      </c>
      <c r="G24" s="131">
        <v>20</v>
      </c>
      <c r="H24" s="132">
        <v>1</v>
      </c>
      <c r="I24" s="147">
        <f t="shared" si="1"/>
        <v>21</v>
      </c>
      <c r="J24" s="133">
        <f t="shared" si="2"/>
        <v>96</v>
      </c>
    </row>
    <row r="25" spans="2:10" ht="19.5" customHeight="1">
      <c r="B25" s="130">
        <v>18</v>
      </c>
      <c r="C25" s="131">
        <v>70</v>
      </c>
      <c r="D25" s="132">
        <v>5</v>
      </c>
      <c r="E25" s="132"/>
      <c r="F25" s="144">
        <f t="shared" si="0"/>
        <v>75</v>
      </c>
      <c r="G25" s="131">
        <v>20</v>
      </c>
      <c r="H25" s="132">
        <v>2</v>
      </c>
      <c r="I25" s="147">
        <f t="shared" si="1"/>
        <v>22</v>
      </c>
      <c r="J25" s="133">
        <f t="shared" si="2"/>
        <v>97</v>
      </c>
    </row>
    <row r="26" spans="2:10" ht="19.5" customHeight="1">
      <c r="B26" s="130">
        <v>19</v>
      </c>
      <c r="C26" s="131">
        <v>78</v>
      </c>
      <c r="D26" s="132">
        <v>7</v>
      </c>
      <c r="E26" s="132"/>
      <c r="F26" s="144">
        <f t="shared" si="0"/>
        <v>85</v>
      </c>
      <c r="G26" s="131"/>
      <c r="H26" s="132">
        <v>2</v>
      </c>
      <c r="I26" s="147">
        <f t="shared" si="1"/>
        <v>2</v>
      </c>
      <c r="J26" s="133">
        <f t="shared" si="2"/>
        <v>87</v>
      </c>
    </row>
    <row r="27" spans="2:10" ht="19.5" customHeight="1">
      <c r="B27" s="130">
        <v>20</v>
      </c>
      <c r="C27" s="131">
        <v>75</v>
      </c>
      <c r="D27" s="132">
        <v>10</v>
      </c>
      <c r="E27" s="132"/>
      <c r="F27" s="144">
        <f t="shared" si="0"/>
        <v>85</v>
      </c>
      <c r="G27" s="131"/>
      <c r="H27" s="132">
        <v>3</v>
      </c>
      <c r="I27" s="147">
        <f t="shared" si="1"/>
        <v>3</v>
      </c>
      <c r="J27" s="133">
        <f t="shared" si="2"/>
        <v>88</v>
      </c>
    </row>
    <row r="28" spans="2:10" ht="19.5" customHeight="1">
      <c r="B28" s="130">
        <v>21</v>
      </c>
      <c r="C28" s="131">
        <v>85</v>
      </c>
      <c r="D28" s="132"/>
      <c r="E28" s="132"/>
      <c r="F28" s="144">
        <f t="shared" si="0"/>
        <v>85</v>
      </c>
      <c r="G28" s="131"/>
      <c r="H28" s="132">
        <v>3</v>
      </c>
      <c r="I28" s="147">
        <f t="shared" si="1"/>
        <v>3</v>
      </c>
      <c r="J28" s="133">
        <f t="shared" si="2"/>
        <v>88</v>
      </c>
    </row>
    <row r="29" spans="2:10" ht="19.5" customHeight="1">
      <c r="B29" s="130">
        <v>22</v>
      </c>
      <c r="C29" s="131">
        <v>80</v>
      </c>
      <c r="D29" s="132">
        <v>5</v>
      </c>
      <c r="E29" s="132"/>
      <c r="F29" s="144">
        <f t="shared" si="0"/>
        <v>85</v>
      </c>
      <c r="G29" s="131"/>
      <c r="H29" s="132">
        <v>3</v>
      </c>
      <c r="I29" s="147">
        <f t="shared" si="1"/>
        <v>3</v>
      </c>
      <c r="J29" s="133">
        <f t="shared" si="2"/>
        <v>88</v>
      </c>
    </row>
    <row r="30" spans="2:10" ht="19.5" customHeight="1">
      <c r="B30" s="130">
        <v>23</v>
      </c>
      <c r="C30" s="131">
        <v>80</v>
      </c>
      <c r="D30" s="132">
        <v>5</v>
      </c>
      <c r="E30" s="132"/>
      <c r="F30" s="144">
        <f t="shared" si="0"/>
        <v>85</v>
      </c>
      <c r="G30" s="131"/>
      <c r="H30" s="132">
        <v>2</v>
      </c>
      <c r="I30" s="147">
        <f t="shared" si="1"/>
        <v>2</v>
      </c>
      <c r="J30" s="133">
        <f t="shared" si="2"/>
        <v>87</v>
      </c>
    </row>
    <row r="31" spans="2:10" ht="19.5" customHeight="1">
      <c r="B31" s="130">
        <v>24</v>
      </c>
      <c r="C31" s="131">
        <v>70</v>
      </c>
      <c r="D31" s="132">
        <v>15</v>
      </c>
      <c r="E31" s="132"/>
      <c r="F31" s="144">
        <f t="shared" si="0"/>
        <v>85</v>
      </c>
      <c r="G31" s="131"/>
      <c r="H31" s="132">
        <v>2</v>
      </c>
      <c r="I31" s="147">
        <f t="shared" si="1"/>
        <v>2</v>
      </c>
      <c r="J31" s="133">
        <f t="shared" si="2"/>
        <v>87</v>
      </c>
    </row>
    <row r="32" spans="2:10" ht="19.5" customHeight="1">
      <c r="B32" s="130">
        <v>25</v>
      </c>
      <c r="C32" s="131">
        <v>90</v>
      </c>
      <c r="D32" s="132">
        <v>5</v>
      </c>
      <c r="E32" s="132"/>
      <c r="F32" s="144">
        <f t="shared" si="0"/>
        <v>95</v>
      </c>
      <c r="G32" s="131"/>
      <c r="H32" s="132"/>
      <c r="I32" s="147">
        <f t="shared" si="1"/>
        <v>0</v>
      </c>
      <c r="J32" s="133">
        <f t="shared" si="2"/>
        <v>95</v>
      </c>
    </row>
    <row r="33" spans="2:10" ht="19.5" customHeight="1">
      <c r="B33" s="130">
        <v>26</v>
      </c>
      <c r="C33" s="131">
        <v>90</v>
      </c>
      <c r="D33" s="132">
        <v>5</v>
      </c>
      <c r="E33" s="132"/>
      <c r="F33" s="144">
        <f t="shared" si="0"/>
        <v>95</v>
      </c>
      <c r="G33" s="131"/>
      <c r="H33" s="132"/>
      <c r="I33" s="147">
        <f t="shared" si="1"/>
        <v>0</v>
      </c>
      <c r="J33" s="133">
        <f t="shared" si="2"/>
        <v>95</v>
      </c>
    </row>
    <row r="34" spans="2:10" ht="19.5" customHeight="1">
      <c r="B34" s="130">
        <v>27</v>
      </c>
      <c r="C34" s="131">
        <v>90</v>
      </c>
      <c r="D34" s="132">
        <v>5</v>
      </c>
      <c r="E34" s="132"/>
      <c r="F34" s="144">
        <f t="shared" si="0"/>
        <v>95</v>
      </c>
      <c r="G34" s="131"/>
      <c r="H34" s="132"/>
      <c r="I34" s="147">
        <f t="shared" si="1"/>
        <v>0</v>
      </c>
      <c r="J34" s="133">
        <f t="shared" si="2"/>
        <v>95</v>
      </c>
    </row>
    <row r="35" spans="2:10" ht="19.5" customHeight="1">
      <c r="B35" s="130">
        <v>28</v>
      </c>
      <c r="C35" s="131">
        <v>74</v>
      </c>
      <c r="D35" s="132">
        <v>1</v>
      </c>
      <c r="E35" s="132"/>
      <c r="F35" s="144">
        <f t="shared" si="0"/>
        <v>75</v>
      </c>
      <c r="G35" s="131">
        <v>20</v>
      </c>
      <c r="H35" s="132">
        <v>2</v>
      </c>
      <c r="I35" s="147">
        <f t="shared" si="1"/>
        <v>22</v>
      </c>
      <c r="J35" s="133">
        <f t="shared" si="2"/>
        <v>97</v>
      </c>
    </row>
    <row r="36" spans="2:10" ht="19.5" customHeight="1">
      <c r="B36" s="130">
        <v>29</v>
      </c>
      <c r="C36" s="131">
        <v>90</v>
      </c>
      <c r="D36" s="132">
        <v>5</v>
      </c>
      <c r="E36" s="132"/>
      <c r="F36" s="144">
        <f t="shared" si="0"/>
        <v>95</v>
      </c>
      <c r="G36" s="131"/>
      <c r="H36" s="132"/>
      <c r="I36" s="147">
        <f t="shared" si="1"/>
        <v>0</v>
      </c>
      <c r="J36" s="133">
        <f t="shared" si="2"/>
        <v>95</v>
      </c>
    </row>
    <row r="37" spans="2:10" ht="19.5" customHeight="1">
      <c r="B37" s="130">
        <v>30</v>
      </c>
      <c r="C37" s="131">
        <v>76</v>
      </c>
      <c r="D37" s="132">
        <v>9</v>
      </c>
      <c r="E37" s="132"/>
      <c r="F37" s="144">
        <f t="shared" si="0"/>
        <v>85</v>
      </c>
      <c r="G37" s="131"/>
      <c r="H37" s="132">
        <v>3</v>
      </c>
      <c r="I37" s="147">
        <f t="shared" si="1"/>
        <v>3</v>
      </c>
      <c r="J37" s="133">
        <f>F37+I37</f>
        <v>88</v>
      </c>
    </row>
    <row r="38" spans="2:10" ht="19.5" customHeight="1" thickBot="1">
      <c r="B38" s="136">
        <v>31</v>
      </c>
      <c r="C38" s="137"/>
      <c r="D38" s="138"/>
      <c r="E38" s="138"/>
      <c r="F38" s="145">
        <f>SUM(C38:E38)</f>
        <v>0</v>
      </c>
      <c r="G38" s="134"/>
      <c r="H38" s="135"/>
      <c r="I38" s="148">
        <f>SUM(G38:H38)</f>
        <v>0</v>
      </c>
      <c r="J38" s="149">
        <f t="shared" si="2"/>
        <v>0</v>
      </c>
    </row>
    <row r="39" spans="2:10" ht="21" customHeight="1" thickBot="1">
      <c r="B39" s="142" t="s">
        <v>503</v>
      </c>
      <c r="C39" s="156">
        <f t="shared" ref="C39:I39" si="3">SUM(C8:C38)</f>
        <v>2400</v>
      </c>
      <c r="D39" s="156">
        <f t="shared" si="3"/>
        <v>150</v>
      </c>
      <c r="E39" s="156">
        <f t="shared" si="3"/>
        <v>0</v>
      </c>
      <c r="F39" s="158">
        <f t="shared" si="3"/>
        <v>2550</v>
      </c>
      <c r="G39" s="157">
        <f t="shared" si="3"/>
        <v>120</v>
      </c>
      <c r="H39" s="159">
        <f t="shared" si="3"/>
        <v>30</v>
      </c>
      <c r="I39" s="160">
        <f t="shared" si="3"/>
        <v>150</v>
      </c>
      <c r="J39" s="161">
        <f>F39+I39</f>
        <v>2700</v>
      </c>
    </row>
  </sheetData>
  <mergeCells count="13">
    <mergeCell ref="B3:C3"/>
    <mergeCell ref="B4:C4"/>
    <mergeCell ref="B2:J2"/>
    <mergeCell ref="B1:J1"/>
    <mergeCell ref="D3:E3"/>
    <mergeCell ref="F3:G3"/>
    <mergeCell ref="I3:J3"/>
    <mergeCell ref="D4:J4"/>
    <mergeCell ref="B5:B7"/>
    <mergeCell ref="C5:J5"/>
    <mergeCell ref="C6:F6"/>
    <mergeCell ref="G6:I6"/>
    <mergeCell ref="J6:J7"/>
  </mergeCells>
  <phoneticPr fontId="1"/>
  <printOptions horizontalCentered="1"/>
  <pageMargins left="0.7" right="0.50314960629921257" top="0.75" bottom="0.75" header="0.3" footer="0.3"/>
  <pageSetup paperSize="9" scale="9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J39"/>
  <sheetViews>
    <sheetView view="pageBreakPreview" zoomScaleSheetLayoutView="100" workbookViewId="0">
      <pane xSplit="1" ySplit="7" topLeftCell="B8" activePane="bottomRight" state="frozen"/>
      <selection sqref="A1:E1"/>
      <selection pane="topRight" sqref="A1:E1"/>
      <selection pane="bottomLeft" sqref="A1:E1"/>
      <selection pane="bottomRight"/>
    </sheetView>
  </sheetViews>
  <sheetFormatPr defaultColWidth="9" defaultRowHeight="12"/>
  <cols>
    <col min="1" max="1" width="4.125" style="57" customWidth="1"/>
    <col min="2" max="2" width="9.25" style="58" customWidth="1"/>
    <col min="3" max="5" width="9.25" style="57" customWidth="1"/>
    <col min="6" max="6" width="9.5" style="57" customWidth="1"/>
    <col min="7" max="10" width="9.25" style="57" customWidth="1"/>
    <col min="11" max="11" width="9" style="57" customWidth="1"/>
    <col min="12" max="16384" width="9" style="57"/>
  </cols>
  <sheetData>
    <row r="1" spans="2:10" ht="14.25" customHeight="1">
      <c r="B1" s="243" t="s">
        <v>572</v>
      </c>
      <c r="C1" s="243"/>
      <c r="D1" s="243"/>
      <c r="E1" s="243"/>
      <c r="F1" s="243"/>
      <c r="G1" s="243"/>
      <c r="H1" s="243"/>
      <c r="I1" s="243"/>
      <c r="J1" s="243"/>
    </row>
    <row r="2" spans="2:10" ht="20.25" customHeight="1" thickBot="1">
      <c r="B2" s="242" t="s">
        <v>500</v>
      </c>
      <c r="C2" s="242"/>
      <c r="D2" s="242"/>
      <c r="E2" s="242"/>
      <c r="F2" s="242"/>
      <c r="G2" s="242"/>
      <c r="H2" s="242"/>
      <c r="I2" s="242"/>
      <c r="J2" s="242"/>
    </row>
    <row r="3" spans="2:10" ht="20.100000000000001" customHeight="1">
      <c r="B3" s="238" t="s">
        <v>0</v>
      </c>
      <c r="C3" s="239"/>
      <c r="D3" s="244">
        <f>'★入力表 '!E17</f>
        <v>8</v>
      </c>
      <c r="E3" s="244"/>
      <c r="F3" s="245">
        <f>'★入力表 '!E20</f>
        <v>5</v>
      </c>
      <c r="G3" s="246"/>
      <c r="H3" s="151" t="s">
        <v>502</v>
      </c>
      <c r="I3" s="247" t="str">
        <f>'★入力表 '!D14</f>
        <v>12345</v>
      </c>
      <c r="J3" s="248"/>
    </row>
    <row r="4" spans="2:10" ht="18" customHeight="1" thickBot="1">
      <c r="B4" s="240" t="s">
        <v>501</v>
      </c>
      <c r="C4" s="241"/>
      <c r="D4" s="249" t="str">
        <f>'★入力表 '!D13</f>
        <v>帯広ホテル</v>
      </c>
      <c r="E4" s="250"/>
      <c r="F4" s="250"/>
      <c r="G4" s="250"/>
      <c r="H4" s="251"/>
      <c r="I4" s="251"/>
      <c r="J4" s="252"/>
    </row>
    <row r="5" spans="2:10" ht="17.25" customHeight="1" thickBot="1">
      <c r="B5" s="229" t="s">
        <v>573</v>
      </c>
      <c r="C5" s="232" t="s">
        <v>574</v>
      </c>
      <c r="D5" s="232"/>
      <c r="E5" s="232"/>
      <c r="F5" s="232"/>
      <c r="G5" s="232"/>
      <c r="H5" s="232"/>
      <c r="I5" s="232"/>
      <c r="J5" s="233"/>
    </row>
    <row r="6" spans="2:10" ht="15.75" customHeight="1">
      <c r="B6" s="230"/>
      <c r="C6" s="234" t="s">
        <v>575</v>
      </c>
      <c r="D6" s="234"/>
      <c r="E6" s="234"/>
      <c r="F6" s="235"/>
      <c r="G6" s="236" t="s">
        <v>576</v>
      </c>
      <c r="H6" s="236"/>
      <c r="I6" s="237"/>
      <c r="J6" s="229" t="s">
        <v>583</v>
      </c>
    </row>
    <row r="7" spans="2:10" s="58" customFormat="1" ht="18" customHeight="1" thickBot="1">
      <c r="B7" s="231"/>
      <c r="C7" s="152" t="s">
        <v>577</v>
      </c>
      <c r="D7" s="153" t="s">
        <v>578</v>
      </c>
      <c r="E7" s="153" t="s">
        <v>579</v>
      </c>
      <c r="F7" s="154" t="s">
        <v>580</v>
      </c>
      <c r="G7" s="155" t="s">
        <v>581</v>
      </c>
      <c r="H7" s="155" t="s">
        <v>582</v>
      </c>
      <c r="I7" s="154" t="s">
        <v>580</v>
      </c>
      <c r="J7" s="231"/>
    </row>
    <row r="8" spans="2:10" ht="19.5" customHeight="1">
      <c r="B8" s="139">
        <v>1</v>
      </c>
      <c r="C8" s="140">
        <v>70</v>
      </c>
      <c r="D8" s="141">
        <v>5</v>
      </c>
      <c r="E8" s="141">
        <v>1</v>
      </c>
      <c r="F8" s="143">
        <f>SUM(C8:E8)</f>
        <v>76</v>
      </c>
      <c r="G8" s="140">
        <v>20</v>
      </c>
      <c r="H8" s="141"/>
      <c r="I8" s="146">
        <f>SUM(G8:H8)</f>
        <v>20</v>
      </c>
      <c r="J8" s="150">
        <f>F8+I8</f>
        <v>96</v>
      </c>
    </row>
    <row r="9" spans="2:10" ht="19.5" customHeight="1">
      <c r="B9" s="130">
        <v>2</v>
      </c>
      <c r="C9" s="131">
        <v>78</v>
      </c>
      <c r="D9" s="132">
        <v>7</v>
      </c>
      <c r="E9" s="132"/>
      <c r="F9" s="144">
        <f t="shared" ref="F9:F37" si="0">SUM(C9:E9)</f>
        <v>85</v>
      </c>
      <c r="G9" s="131"/>
      <c r="H9" s="132"/>
      <c r="I9" s="147">
        <f t="shared" ref="I9:I37" si="1">SUM(G9:H9)</f>
        <v>0</v>
      </c>
      <c r="J9" s="133">
        <f t="shared" ref="J9:J38" si="2">F9+I9</f>
        <v>85</v>
      </c>
    </row>
    <row r="10" spans="2:10" ht="19.5" customHeight="1">
      <c r="B10" s="130">
        <v>3</v>
      </c>
      <c r="C10" s="131">
        <v>80</v>
      </c>
      <c r="D10" s="132">
        <v>5</v>
      </c>
      <c r="E10" s="132"/>
      <c r="F10" s="144">
        <f t="shared" si="0"/>
        <v>85</v>
      </c>
      <c r="G10" s="131">
        <v>50</v>
      </c>
      <c r="H10" s="132"/>
      <c r="I10" s="147">
        <f t="shared" si="1"/>
        <v>50</v>
      </c>
      <c r="J10" s="133">
        <f t="shared" si="2"/>
        <v>135</v>
      </c>
    </row>
    <row r="11" spans="2:10" ht="19.5" customHeight="1">
      <c r="B11" s="130">
        <v>4</v>
      </c>
      <c r="C11" s="131">
        <v>95</v>
      </c>
      <c r="D11" s="132">
        <v>10</v>
      </c>
      <c r="E11" s="132"/>
      <c r="F11" s="144">
        <f t="shared" si="0"/>
        <v>105</v>
      </c>
      <c r="G11" s="131"/>
      <c r="H11" s="132"/>
      <c r="I11" s="147">
        <f t="shared" si="1"/>
        <v>0</v>
      </c>
      <c r="J11" s="133">
        <f t="shared" si="2"/>
        <v>105</v>
      </c>
    </row>
    <row r="12" spans="2:10" ht="19.5" customHeight="1">
      <c r="B12" s="130">
        <v>5</v>
      </c>
      <c r="C12" s="131">
        <v>90</v>
      </c>
      <c r="D12" s="132">
        <v>5</v>
      </c>
      <c r="E12" s="132">
        <v>50</v>
      </c>
      <c r="F12" s="144">
        <f t="shared" si="0"/>
        <v>145</v>
      </c>
      <c r="G12" s="131"/>
      <c r="H12" s="132">
        <v>555</v>
      </c>
      <c r="I12" s="147">
        <f t="shared" si="1"/>
        <v>555</v>
      </c>
      <c r="J12" s="133">
        <f t="shared" si="2"/>
        <v>700</v>
      </c>
    </row>
    <row r="13" spans="2:10" ht="19.5" customHeight="1">
      <c r="B13" s="130">
        <v>6</v>
      </c>
      <c r="C13" s="131">
        <v>92</v>
      </c>
      <c r="D13" s="132">
        <v>3</v>
      </c>
      <c r="E13" s="132"/>
      <c r="F13" s="144">
        <f t="shared" si="0"/>
        <v>95</v>
      </c>
      <c r="G13" s="131"/>
      <c r="H13" s="132"/>
      <c r="I13" s="147">
        <f t="shared" si="1"/>
        <v>0</v>
      </c>
      <c r="J13" s="133">
        <f t="shared" si="2"/>
        <v>95</v>
      </c>
    </row>
    <row r="14" spans="2:10" ht="19.5" customHeight="1">
      <c r="B14" s="130">
        <v>7</v>
      </c>
      <c r="C14" s="131">
        <v>80</v>
      </c>
      <c r="D14" s="132">
        <v>3</v>
      </c>
      <c r="E14" s="132"/>
      <c r="F14" s="144">
        <f t="shared" si="0"/>
        <v>83</v>
      </c>
      <c r="G14" s="131"/>
      <c r="H14" s="132">
        <v>1</v>
      </c>
      <c r="I14" s="147">
        <f t="shared" si="1"/>
        <v>1</v>
      </c>
      <c r="J14" s="133">
        <f t="shared" si="2"/>
        <v>84</v>
      </c>
    </row>
    <row r="15" spans="2:10" ht="19.5" customHeight="1">
      <c r="B15" s="130">
        <v>8</v>
      </c>
      <c r="C15" s="131">
        <v>80</v>
      </c>
      <c r="D15" s="132">
        <v>3</v>
      </c>
      <c r="E15" s="132"/>
      <c r="F15" s="144">
        <f t="shared" si="0"/>
        <v>83</v>
      </c>
      <c r="G15" s="131"/>
      <c r="H15" s="132">
        <v>1</v>
      </c>
      <c r="I15" s="147">
        <f t="shared" si="1"/>
        <v>1</v>
      </c>
      <c r="J15" s="133">
        <f t="shared" si="2"/>
        <v>84</v>
      </c>
    </row>
    <row r="16" spans="2:10" ht="19.5" customHeight="1">
      <c r="B16" s="130">
        <v>9</v>
      </c>
      <c r="C16" s="131">
        <v>80</v>
      </c>
      <c r="D16" s="132">
        <v>3</v>
      </c>
      <c r="E16" s="132"/>
      <c r="F16" s="144">
        <f t="shared" si="0"/>
        <v>83</v>
      </c>
      <c r="G16" s="131"/>
      <c r="H16" s="132">
        <v>1</v>
      </c>
      <c r="I16" s="147">
        <f t="shared" si="1"/>
        <v>1</v>
      </c>
      <c r="J16" s="133">
        <f t="shared" si="2"/>
        <v>84</v>
      </c>
    </row>
    <row r="17" spans="2:10" ht="19.5" customHeight="1">
      <c r="B17" s="130">
        <v>10</v>
      </c>
      <c r="C17" s="131">
        <v>80</v>
      </c>
      <c r="D17" s="132">
        <v>3</v>
      </c>
      <c r="E17" s="132"/>
      <c r="F17" s="144">
        <f t="shared" si="0"/>
        <v>83</v>
      </c>
      <c r="G17" s="131"/>
      <c r="H17" s="132">
        <v>1</v>
      </c>
      <c r="I17" s="147">
        <f t="shared" si="1"/>
        <v>1</v>
      </c>
      <c r="J17" s="133">
        <f t="shared" si="2"/>
        <v>84</v>
      </c>
    </row>
    <row r="18" spans="2:10" ht="19.5" customHeight="1">
      <c r="B18" s="130">
        <v>11</v>
      </c>
      <c r="C18" s="131">
        <v>75</v>
      </c>
      <c r="D18" s="132">
        <v>10</v>
      </c>
      <c r="E18" s="132"/>
      <c r="F18" s="144">
        <f t="shared" si="0"/>
        <v>85</v>
      </c>
      <c r="G18" s="131"/>
      <c r="H18" s="132"/>
      <c r="I18" s="147">
        <f t="shared" si="1"/>
        <v>0</v>
      </c>
      <c r="J18" s="133">
        <f t="shared" si="2"/>
        <v>85</v>
      </c>
    </row>
    <row r="19" spans="2:10" ht="19.5" customHeight="1">
      <c r="B19" s="130">
        <v>12</v>
      </c>
      <c r="C19" s="131">
        <v>80</v>
      </c>
      <c r="D19" s="132">
        <v>3</v>
      </c>
      <c r="E19" s="132"/>
      <c r="F19" s="144">
        <f t="shared" si="0"/>
        <v>83</v>
      </c>
      <c r="G19" s="131"/>
      <c r="H19" s="132">
        <v>2</v>
      </c>
      <c r="I19" s="147">
        <f t="shared" si="1"/>
        <v>2</v>
      </c>
      <c r="J19" s="133">
        <f t="shared" si="2"/>
        <v>85</v>
      </c>
    </row>
    <row r="20" spans="2:10" ht="19.5" customHeight="1">
      <c r="B20" s="130">
        <v>13</v>
      </c>
      <c r="C20" s="131">
        <v>70</v>
      </c>
      <c r="D20" s="132">
        <v>5</v>
      </c>
      <c r="E20" s="132"/>
      <c r="F20" s="144">
        <f t="shared" si="0"/>
        <v>75</v>
      </c>
      <c r="G20" s="131">
        <v>20</v>
      </c>
      <c r="H20" s="132"/>
      <c r="I20" s="147">
        <f t="shared" si="1"/>
        <v>20</v>
      </c>
      <c r="J20" s="133">
        <f t="shared" si="2"/>
        <v>95</v>
      </c>
    </row>
    <row r="21" spans="2:10" ht="19.5" customHeight="1">
      <c r="B21" s="130">
        <v>14</v>
      </c>
      <c r="C21" s="131">
        <v>80</v>
      </c>
      <c r="D21" s="132">
        <v>5</v>
      </c>
      <c r="E21" s="132"/>
      <c r="F21" s="144">
        <f t="shared" si="0"/>
        <v>85</v>
      </c>
      <c r="G21" s="131"/>
      <c r="H21" s="132"/>
      <c r="I21" s="147">
        <f t="shared" si="1"/>
        <v>0</v>
      </c>
      <c r="J21" s="133">
        <f t="shared" si="2"/>
        <v>85</v>
      </c>
    </row>
    <row r="22" spans="2:10" ht="19.5" customHeight="1">
      <c r="B22" s="130">
        <v>15</v>
      </c>
      <c r="C22" s="131">
        <v>82</v>
      </c>
      <c r="D22" s="132">
        <v>3</v>
      </c>
      <c r="E22" s="132"/>
      <c r="F22" s="144">
        <f t="shared" si="0"/>
        <v>85</v>
      </c>
      <c r="G22" s="131"/>
      <c r="H22" s="132"/>
      <c r="I22" s="147">
        <f t="shared" si="1"/>
        <v>0</v>
      </c>
      <c r="J22" s="133">
        <f t="shared" si="2"/>
        <v>85</v>
      </c>
    </row>
    <row r="23" spans="2:10" ht="19.5" customHeight="1">
      <c r="B23" s="130">
        <v>16</v>
      </c>
      <c r="C23" s="131">
        <v>70</v>
      </c>
      <c r="D23" s="132">
        <v>5</v>
      </c>
      <c r="E23" s="132"/>
      <c r="F23" s="144">
        <f t="shared" si="0"/>
        <v>75</v>
      </c>
      <c r="G23" s="131">
        <v>20</v>
      </c>
      <c r="H23" s="132">
        <v>1</v>
      </c>
      <c r="I23" s="147">
        <f t="shared" si="1"/>
        <v>21</v>
      </c>
      <c r="J23" s="133">
        <f t="shared" si="2"/>
        <v>96</v>
      </c>
    </row>
    <row r="24" spans="2:10" ht="19.5" customHeight="1">
      <c r="B24" s="130">
        <v>17</v>
      </c>
      <c r="C24" s="131">
        <v>70</v>
      </c>
      <c r="D24" s="132">
        <v>5</v>
      </c>
      <c r="E24" s="132"/>
      <c r="F24" s="144">
        <f t="shared" si="0"/>
        <v>75</v>
      </c>
      <c r="G24" s="131">
        <v>20</v>
      </c>
      <c r="H24" s="132">
        <v>1</v>
      </c>
      <c r="I24" s="147">
        <f t="shared" si="1"/>
        <v>21</v>
      </c>
      <c r="J24" s="133">
        <f t="shared" si="2"/>
        <v>96</v>
      </c>
    </row>
    <row r="25" spans="2:10" ht="19.5" customHeight="1">
      <c r="B25" s="130">
        <v>18</v>
      </c>
      <c r="C25" s="131">
        <v>70</v>
      </c>
      <c r="D25" s="132">
        <v>5</v>
      </c>
      <c r="E25" s="132"/>
      <c r="F25" s="144">
        <f t="shared" si="0"/>
        <v>75</v>
      </c>
      <c r="G25" s="131">
        <v>20</v>
      </c>
      <c r="H25" s="132">
        <v>2</v>
      </c>
      <c r="I25" s="147">
        <f t="shared" si="1"/>
        <v>22</v>
      </c>
      <c r="J25" s="133">
        <f t="shared" si="2"/>
        <v>97</v>
      </c>
    </row>
    <row r="26" spans="2:10" ht="19.5" customHeight="1">
      <c r="B26" s="130">
        <v>19</v>
      </c>
      <c r="C26" s="131">
        <v>78</v>
      </c>
      <c r="D26" s="132">
        <v>7</v>
      </c>
      <c r="E26" s="132"/>
      <c r="F26" s="144">
        <f t="shared" si="0"/>
        <v>85</v>
      </c>
      <c r="G26" s="131"/>
      <c r="H26" s="132">
        <v>2</v>
      </c>
      <c r="I26" s="147">
        <f t="shared" si="1"/>
        <v>2</v>
      </c>
      <c r="J26" s="133">
        <f t="shared" si="2"/>
        <v>87</v>
      </c>
    </row>
    <row r="27" spans="2:10" ht="19.5" customHeight="1">
      <c r="B27" s="130">
        <v>20</v>
      </c>
      <c r="C27" s="131">
        <v>75</v>
      </c>
      <c r="D27" s="132">
        <v>10</v>
      </c>
      <c r="E27" s="132"/>
      <c r="F27" s="144">
        <f t="shared" si="0"/>
        <v>85</v>
      </c>
      <c r="G27" s="131"/>
      <c r="H27" s="132">
        <v>3</v>
      </c>
      <c r="I27" s="147">
        <f t="shared" si="1"/>
        <v>3</v>
      </c>
      <c r="J27" s="133">
        <f t="shared" si="2"/>
        <v>88</v>
      </c>
    </row>
    <row r="28" spans="2:10" ht="19.5" customHeight="1">
      <c r="B28" s="130">
        <v>21</v>
      </c>
      <c r="C28" s="131">
        <v>85</v>
      </c>
      <c r="D28" s="132">
        <v>50</v>
      </c>
      <c r="E28" s="132"/>
      <c r="F28" s="144">
        <f t="shared" si="0"/>
        <v>135</v>
      </c>
      <c r="G28" s="131"/>
      <c r="H28" s="132">
        <v>3</v>
      </c>
      <c r="I28" s="147">
        <f t="shared" si="1"/>
        <v>3</v>
      </c>
      <c r="J28" s="133">
        <f t="shared" si="2"/>
        <v>138</v>
      </c>
    </row>
    <row r="29" spans="2:10" ht="19.5" customHeight="1">
      <c r="B29" s="130">
        <v>22</v>
      </c>
      <c r="C29" s="131">
        <v>80</v>
      </c>
      <c r="D29" s="132">
        <v>5</v>
      </c>
      <c r="E29" s="132"/>
      <c r="F29" s="144">
        <f t="shared" si="0"/>
        <v>85</v>
      </c>
      <c r="G29" s="131"/>
      <c r="H29" s="132">
        <v>3</v>
      </c>
      <c r="I29" s="147">
        <f t="shared" si="1"/>
        <v>3</v>
      </c>
      <c r="J29" s="133">
        <f t="shared" si="2"/>
        <v>88</v>
      </c>
    </row>
    <row r="30" spans="2:10" ht="19.5" customHeight="1">
      <c r="B30" s="130">
        <v>23</v>
      </c>
      <c r="C30" s="131">
        <v>80</v>
      </c>
      <c r="D30" s="132">
        <v>5</v>
      </c>
      <c r="E30" s="132">
        <v>20</v>
      </c>
      <c r="F30" s="144">
        <f t="shared" si="0"/>
        <v>105</v>
      </c>
      <c r="G30" s="131"/>
      <c r="H30" s="132">
        <v>2</v>
      </c>
      <c r="I30" s="147">
        <f t="shared" si="1"/>
        <v>2</v>
      </c>
      <c r="J30" s="133">
        <f t="shared" si="2"/>
        <v>107</v>
      </c>
    </row>
    <row r="31" spans="2:10" ht="19.5" customHeight="1">
      <c r="B31" s="130">
        <v>24</v>
      </c>
      <c r="C31" s="131">
        <v>70</v>
      </c>
      <c r="D31" s="132">
        <v>15</v>
      </c>
      <c r="E31" s="132"/>
      <c r="F31" s="144">
        <f t="shared" si="0"/>
        <v>85</v>
      </c>
      <c r="G31" s="131"/>
      <c r="H31" s="132">
        <v>2</v>
      </c>
      <c r="I31" s="147">
        <f t="shared" si="1"/>
        <v>2</v>
      </c>
      <c r="J31" s="133">
        <f t="shared" si="2"/>
        <v>87</v>
      </c>
    </row>
    <row r="32" spans="2:10" ht="19.5" customHeight="1">
      <c r="B32" s="130">
        <v>25</v>
      </c>
      <c r="C32" s="131">
        <v>90</v>
      </c>
      <c r="D32" s="132">
        <v>5</v>
      </c>
      <c r="E32" s="132"/>
      <c r="F32" s="144">
        <f t="shared" si="0"/>
        <v>95</v>
      </c>
      <c r="G32" s="131"/>
      <c r="H32" s="132"/>
      <c r="I32" s="147">
        <f t="shared" si="1"/>
        <v>0</v>
      </c>
      <c r="J32" s="133">
        <f t="shared" si="2"/>
        <v>95</v>
      </c>
    </row>
    <row r="33" spans="2:10" ht="19.5" customHeight="1">
      <c r="B33" s="130">
        <v>26</v>
      </c>
      <c r="C33" s="131">
        <v>90</v>
      </c>
      <c r="D33" s="132">
        <v>5</v>
      </c>
      <c r="E33" s="132"/>
      <c r="F33" s="144">
        <f t="shared" si="0"/>
        <v>95</v>
      </c>
      <c r="G33" s="131"/>
      <c r="H33" s="132"/>
      <c r="I33" s="147">
        <f t="shared" si="1"/>
        <v>0</v>
      </c>
      <c r="J33" s="133">
        <f t="shared" si="2"/>
        <v>95</v>
      </c>
    </row>
    <row r="34" spans="2:10" ht="19.5" customHeight="1">
      <c r="B34" s="130">
        <v>27</v>
      </c>
      <c r="C34" s="131">
        <v>90</v>
      </c>
      <c r="D34" s="132">
        <v>5</v>
      </c>
      <c r="E34" s="132"/>
      <c r="F34" s="144">
        <f t="shared" si="0"/>
        <v>95</v>
      </c>
      <c r="G34" s="131"/>
      <c r="H34" s="132"/>
      <c r="I34" s="147">
        <f t="shared" si="1"/>
        <v>0</v>
      </c>
      <c r="J34" s="133">
        <f t="shared" si="2"/>
        <v>95</v>
      </c>
    </row>
    <row r="35" spans="2:10" ht="19.5" customHeight="1">
      <c r="B35" s="130">
        <v>28</v>
      </c>
      <c r="C35" s="131">
        <v>74</v>
      </c>
      <c r="D35" s="132">
        <v>1</v>
      </c>
      <c r="E35" s="132"/>
      <c r="F35" s="144">
        <f t="shared" si="0"/>
        <v>75</v>
      </c>
      <c r="G35" s="131">
        <v>20</v>
      </c>
      <c r="H35" s="132">
        <v>2</v>
      </c>
      <c r="I35" s="147">
        <f t="shared" si="1"/>
        <v>22</v>
      </c>
      <c r="J35" s="133">
        <f t="shared" si="2"/>
        <v>97</v>
      </c>
    </row>
    <row r="36" spans="2:10" ht="19.5" customHeight="1">
      <c r="B36" s="130">
        <v>29</v>
      </c>
      <c r="C36" s="131">
        <v>90</v>
      </c>
      <c r="D36" s="132">
        <v>5</v>
      </c>
      <c r="E36" s="132"/>
      <c r="F36" s="144">
        <f t="shared" si="0"/>
        <v>95</v>
      </c>
      <c r="G36" s="131"/>
      <c r="H36" s="132"/>
      <c r="I36" s="147">
        <f t="shared" si="1"/>
        <v>0</v>
      </c>
      <c r="J36" s="133">
        <f t="shared" si="2"/>
        <v>95</v>
      </c>
    </row>
    <row r="37" spans="2:10" ht="19.5" customHeight="1">
      <c r="B37" s="130">
        <v>30</v>
      </c>
      <c r="C37" s="131">
        <v>76</v>
      </c>
      <c r="D37" s="132">
        <v>9</v>
      </c>
      <c r="E37" s="132"/>
      <c r="F37" s="144">
        <f t="shared" si="0"/>
        <v>85</v>
      </c>
      <c r="G37" s="131"/>
      <c r="H37" s="132">
        <v>3</v>
      </c>
      <c r="I37" s="147">
        <f t="shared" si="1"/>
        <v>3</v>
      </c>
      <c r="J37" s="133">
        <f>F37+I37</f>
        <v>88</v>
      </c>
    </row>
    <row r="38" spans="2:10" ht="19.5" customHeight="1" thickBot="1">
      <c r="B38" s="136">
        <v>31</v>
      </c>
      <c r="C38" s="137"/>
      <c r="D38" s="138"/>
      <c r="E38" s="138"/>
      <c r="F38" s="145">
        <f>SUM(C38:E38)</f>
        <v>0</v>
      </c>
      <c r="G38" s="134"/>
      <c r="H38" s="135"/>
      <c r="I38" s="148">
        <f>SUM(G38:H38)</f>
        <v>0</v>
      </c>
      <c r="J38" s="149">
        <f t="shared" si="2"/>
        <v>0</v>
      </c>
    </row>
    <row r="39" spans="2:10" ht="21" customHeight="1" thickBot="1">
      <c r="B39" s="142" t="s">
        <v>503</v>
      </c>
      <c r="C39" s="156">
        <f t="shared" ref="C39:I39" si="3">SUM(C8:C38)</f>
        <v>2400</v>
      </c>
      <c r="D39" s="156">
        <f t="shared" si="3"/>
        <v>210</v>
      </c>
      <c r="E39" s="156">
        <f t="shared" si="3"/>
        <v>71</v>
      </c>
      <c r="F39" s="158">
        <f t="shared" si="3"/>
        <v>2681</v>
      </c>
      <c r="G39" s="157">
        <f t="shared" si="3"/>
        <v>170</v>
      </c>
      <c r="H39" s="159">
        <f t="shared" si="3"/>
        <v>585</v>
      </c>
      <c r="I39" s="160">
        <f t="shared" si="3"/>
        <v>755</v>
      </c>
      <c r="J39" s="161">
        <f>F39+I39</f>
        <v>3436</v>
      </c>
    </row>
  </sheetData>
  <mergeCells count="13">
    <mergeCell ref="B1:J1"/>
    <mergeCell ref="B2:J2"/>
    <mergeCell ref="B3:C3"/>
    <mergeCell ref="D3:E3"/>
    <mergeCell ref="F3:G3"/>
    <mergeCell ref="I3:J3"/>
    <mergeCell ref="B4:C4"/>
    <mergeCell ref="D4:J4"/>
    <mergeCell ref="B5:B7"/>
    <mergeCell ref="C5:J5"/>
    <mergeCell ref="C6:F6"/>
    <mergeCell ref="G6:I6"/>
    <mergeCell ref="J6:J7"/>
  </mergeCells>
  <phoneticPr fontId="1"/>
  <printOptions horizontalCentered="1"/>
  <pageMargins left="0.7" right="0.50314960629921257" top="0.75" bottom="0.75" header="0.3" footer="0.3"/>
  <pageSetup paperSize="9" scale="9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J39"/>
  <sheetViews>
    <sheetView view="pageBreakPreview" zoomScaleSheetLayoutView="100" workbookViewId="0">
      <pane xSplit="1" ySplit="7" topLeftCell="B8" activePane="bottomRight" state="frozen"/>
      <selection sqref="A1:E1"/>
      <selection pane="topRight" sqref="A1:E1"/>
      <selection pane="bottomLeft" sqref="A1:E1"/>
      <selection pane="bottomRight"/>
    </sheetView>
  </sheetViews>
  <sheetFormatPr defaultColWidth="9" defaultRowHeight="12"/>
  <cols>
    <col min="1" max="1" width="4.125" style="57" customWidth="1"/>
    <col min="2" max="2" width="9.25" style="58" customWidth="1"/>
    <col min="3" max="5" width="9.25" style="57" customWidth="1"/>
    <col min="6" max="6" width="9.5" style="57" customWidth="1"/>
    <col min="7" max="10" width="9.25" style="57" customWidth="1"/>
    <col min="11" max="11" width="9" style="57" customWidth="1"/>
    <col min="12" max="16384" width="9" style="57"/>
  </cols>
  <sheetData>
    <row r="1" spans="2:10" ht="14.25" customHeight="1">
      <c r="B1" s="243" t="s">
        <v>572</v>
      </c>
      <c r="C1" s="243"/>
      <c r="D1" s="243"/>
      <c r="E1" s="243"/>
      <c r="F1" s="243"/>
      <c r="G1" s="243"/>
      <c r="H1" s="243"/>
      <c r="I1" s="243"/>
      <c r="J1" s="243"/>
    </row>
    <row r="2" spans="2:10" ht="20.25" customHeight="1" thickBot="1">
      <c r="B2" s="242" t="s">
        <v>500</v>
      </c>
      <c r="C2" s="242"/>
      <c r="D2" s="242"/>
      <c r="E2" s="242"/>
      <c r="F2" s="242"/>
      <c r="G2" s="242"/>
      <c r="H2" s="242"/>
      <c r="I2" s="242"/>
      <c r="J2" s="242"/>
    </row>
    <row r="3" spans="2:10" ht="20.100000000000001" customHeight="1">
      <c r="B3" s="238" t="s">
        <v>0</v>
      </c>
      <c r="C3" s="239"/>
      <c r="D3" s="244">
        <f>'★入力表 '!E17</f>
        <v>8</v>
      </c>
      <c r="E3" s="244"/>
      <c r="F3" s="245">
        <f>'★入力表 '!F20</f>
        <v>6</v>
      </c>
      <c r="G3" s="246"/>
      <c r="H3" s="151" t="s">
        <v>502</v>
      </c>
      <c r="I3" s="247" t="str">
        <f>'★入力表 '!D14</f>
        <v>12345</v>
      </c>
      <c r="J3" s="248"/>
    </row>
    <row r="4" spans="2:10" ht="18" customHeight="1" thickBot="1">
      <c r="B4" s="240" t="s">
        <v>501</v>
      </c>
      <c r="C4" s="241"/>
      <c r="D4" s="249" t="str">
        <f>'★入力表 '!D13</f>
        <v>帯広ホテル</v>
      </c>
      <c r="E4" s="250"/>
      <c r="F4" s="250"/>
      <c r="G4" s="250"/>
      <c r="H4" s="251"/>
      <c r="I4" s="251"/>
      <c r="J4" s="252"/>
    </row>
    <row r="5" spans="2:10" ht="17.25" customHeight="1" thickBot="1">
      <c r="B5" s="229" t="s">
        <v>573</v>
      </c>
      <c r="C5" s="232" t="s">
        <v>574</v>
      </c>
      <c r="D5" s="232"/>
      <c r="E5" s="232"/>
      <c r="F5" s="232"/>
      <c r="G5" s="232"/>
      <c r="H5" s="232"/>
      <c r="I5" s="232"/>
      <c r="J5" s="233"/>
    </row>
    <row r="6" spans="2:10" ht="15.75" customHeight="1">
      <c r="B6" s="230"/>
      <c r="C6" s="234" t="s">
        <v>575</v>
      </c>
      <c r="D6" s="234"/>
      <c r="E6" s="234"/>
      <c r="F6" s="235"/>
      <c r="G6" s="236" t="s">
        <v>576</v>
      </c>
      <c r="H6" s="236"/>
      <c r="I6" s="237"/>
      <c r="J6" s="229" t="s">
        <v>583</v>
      </c>
    </row>
    <row r="7" spans="2:10" s="58" customFormat="1" ht="18" customHeight="1" thickBot="1">
      <c r="B7" s="231"/>
      <c r="C7" s="152" t="s">
        <v>577</v>
      </c>
      <c r="D7" s="153" t="s">
        <v>578</v>
      </c>
      <c r="E7" s="153" t="s">
        <v>579</v>
      </c>
      <c r="F7" s="154" t="s">
        <v>580</v>
      </c>
      <c r="G7" s="155" t="s">
        <v>581</v>
      </c>
      <c r="H7" s="155" t="s">
        <v>582</v>
      </c>
      <c r="I7" s="154" t="s">
        <v>580</v>
      </c>
      <c r="J7" s="231"/>
    </row>
    <row r="8" spans="2:10" ht="19.5" customHeight="1">
      <c r="B8" s="139">
        <v>1</v>
      </c>
      <c r="C8" s="140">
        <v>70</v>
      </c>
      <c r="D8" s="141">
        <v>5</v>
      </c>
      <c r="E8" s="141"/>
      <c r="F8" s="143">
        <f>SUM(C8:E8)</f>
        <v>75</v>
      </c>
      <c r="G8" s="140">
        <v>20</v>
      </c>
      <c r="H8" s="141"/>
      <c r="I8" s="146">
        <f>SUM(G8:H8)</f>
        <v>20</v>
      </c>
      <c r="J8" s="150">
        <f>F8+I8</f>
        <v>95</v>
      </c>
    </row>
    <row r="9" spans="2:10" ht="19.5" customHeight="1">
      <c r="B9" s="130">
        <v>2</v>
      </c>
      <c r="C9" s="131">
        <v>78</v>
      </c>
      <c r="D9" s="132">
        <v>7</v>
      </c>
      <c r="E9" s="132"/>
      <c r="F9" s="144">
        <f t="shared" ref="F9:F37" si="0">SUM(C9:E9)</f>
        <v>85</v>
      </c>
      <c r="G9" s="131"/>
      <c r="H9" s="132"/>
      <c r="I9" s="147">
        <f t="shared" ref="I9:I37" si="1">SUM(G9:H9)</f>
        <v>0</v>
      </c>
      <c r="J9" s="133">
        <f t="shared" ref="J9:J38" si="2">F9+I9</f>
        <v>85</v>
      </c>
    </row>
    <row r="10" spans="2:10" ht="19.5" customHeight="1">
      <c r="B10" s="130">
        <v>3</v>
      </c>
      <c r="C10" s="131">
        <v>80</v>
      </c>
      <c r="D10" s="132">
        <v>5</v>
      </c>
      <c r="E10" s="132"/>
      <c r="F10" s="144">
        <f t="shared" si="0"/>
        <v>85</v>
      </c>
      <c r="G10" s="131"/>
      <c r="H10" s="132"/>
      <c r="I10" s="147">
        <f t="shared" si="1"/>
        <v>0</v>
      </c>
      <c r="J10" s="133">
        <f t="shared" si="2"/>
        <v>85</v>
      </c>
    </row>
    <row r="11" spans="2:10" ht="19.5" customHeight="1">
      <c r="B11" s="130">
        <v>4</v>
      </c>
      <c r="C11" s="131">
        <v>95</v>
      </c>
      <c r="D11" s="132">
        <v>90</v>
      </c>
      <c r="E11" s="132"/>
      <c r="F11" s="144">
        <f t="shared" si="0"/>
        <v>185</v>
      </c>
      <c r="G11" s="131"/>
      <c r="H11" s="132"/>
      <c r="I11" s="147">
        <f t="shared" si="1"/>
        <v>0</v>
      </c>
      <c r="J11" s="133">
        <f t="shared" si="2"/>
        <v>185</v>
      </c>
    </row>
    <row r="12" spans="2:10" ht="19.5" customHeight="1">
      <c r="B12" s="130">
        <v>5</v>
      </c>
      <c r="C12" s="131">
        <v>90</v>
      </c>
      <c r="D12" s="132">
        <v>5</v>
      </c>
      <c r="E12" s="132"/>
      <c r="F12" s="144">
        <f t="shared" si="0"/>
        <v>95</v>
      </c>
      <c r="G12" s="131"/>
      <c r="H12" s="132"/>
      <c r="I12" s="147">
        <f t="shared" si="1"/>
        <v>0</v>
      </c>
      <c r="J12" s="133">
        <f t="shared" si="2"/>
        <v>95</v>
      </c>
    </row>
    <row r="13" spans="2:10" ht="19.5" customHeight="1">
      <c r="B13" s="130">
        <v>6</v>
      </c>
      <c r="C13" s="131">
        <v>92</v>
      </c>
      <c r="D13" s="132">
        <v>3</v>
      </c>
      <c r="E13" s="132"/>
      <c r="F13" s="144">
        <f t="shared" si="0"/>
        <v>95</v>
      </c>
      <c r="G13" s="131"/>
      <c r="H13" s="132"/>
      <c r="I13" s="147">
        <f t="shared" si="1"/>
        <v>0</v>
      </c>
      <c r="J13" s="133">
        <f t="shared" si="2"/>
        <v>95</v>
      </c>
    </row>
    <row r="14" spans="2:10" ht="19.5" customHeight="1">
      <c r="B14" s="130">
        <v>7</v>
      </c>
      <c r="C14" s="131">
        <v>80</v>
      </c>
      <c r="D14" s="132">
        <v>3</v>
      </c>
      <c r="E14" s="132"/>
      <c r="F14" s="144">
        <f t="shared" si="0"/>
        <v>83</v>
      </c>
      <c r="G14" s="131"/>
      <c r="H14" s="132">
        <v>1</v>
      </c>
      <c r="I14" s="147">
        <f t="shared" si="1"/>
        <v>1</v>
      </c>
      <c r="J14" s="133">
        <f t="shared" si="2"/>
        <v>84</v>
      </c>
    </row>
    <row r="15" spans="2:10" ht="19.5" customHeight="1">
      <c r="B15" s="130">
        <v>8</v>
      </c>
      <c r="C15" s="131">
        <v>80</v>
      </c>
      <c r="D15" s="132">
        <v>3</v>
      </c>
      <c r="E15" s="132"/>
      <c r="F15" s="144">
        <f t="shared" si="0"/>
        <v>83</v>
      </c>
      <c r="G15" s="131"/>
      <c r="H15" s="132">
        <v>1</v>
      </c>
      <c r="I15" s="147">
        <f t="shared" si="1"/>
        <v>1</v>
      </c>
      <c r="J15" s="133">
        <f t="shared" si="2"/>
        <v>84</v>
      </c>
    </row>
    <row r="16" spans="2:10" ht="19.5" customHeight="1">
      <c r="B16" s="130">
        <v>9</v>
      </c>
      <c r="C16" s="131">
        <v>80</v>
      </c>
      <c r="D16" s="132">
        <v>3</v>
      </c>
      <c r="E16" s="132"/>
      <c r="F16" s="144">
        <f t="shared" si="0"/>
        <v>83</v>
      </c>
      <c r="G16" s="131"/>
      <c r="H16" s="132">
        <v>1</v>
      </c>
      <c r="I16" s="147">
        <f t="shared" si="1"/>
        <v>1</v>
      </c>
      <c r="J16" s="133">
        <f t="shared" si="2"/>
        <v>84</v>
      </c>
    </row>
    <row r="17" spans="2:10" ht="19.5" customHeight="1">
      <c r="B17" s="130">
        <v>10</v>
      </c>
      <c r="C17" s="131">
        <v>80</v>
      </c>
      <c r="D17" s="132">
        <v>3</v>
      </c>
      <c r="E17" s="132"/>
      <c r="F17" s="144">
        <f t="shared" si="0"/>
        <v>83</v>
      </c>
      <c r="G17" s="131"/>
      <c r="H17" s="132">
        <v>1</v>
      </c>
      <c r="I17" s="147">
        <f t="shared" si="1"/>
        <v>1</v>
      </c>
      <c r="J17" s="133">
        <f t="shared" si="2"/>
        <v>84</v>
      </c>
    </row>
    <row r="18" spans="2:10" ht="19.5" customHeight="1">
      <c r="B18" s="130">
        <v>11</v>
      </c>
      <c r="C18" s="131">
        <v>75</v>
      </c>
      <c r="D18" s="132">
        <v>10</v>
      </c>
      <c r="E18" s="132"/>
      <c r="F18" s="144">
        <f t="shared" si="0"/>
        <v>85</v>
      </c>
      <c r="G18" s="131"/>
      <c r="H18" s="132"/>
      <c r="I18" s="147">
        <f t="shared" si="1"/>
        <v>0</v>
      </c>
      <c r="J18" s="133">
        <f t="shared" si="2"/>
        <v>85</v>
      </c>
    </row>
    <row r="19" spans="2:10" ht="19.5" customHeight="1">
      <c r="B19" s="130">
        <v>12</v>
      </c>
      <c r="C19" s="131">
        <v>80</v>
      </c>
      <c r="D19" s="132">
        <v>3</v>
      </c>
      <c r="E19" s="132">
        <v>555</v>
      </c>
      <c r="F19" s="144">
        <f t="shared" si="0"/>
        <v>638</v>
      </c>
      <c r="G19" s="131"/>
      <c r="H19" s="132">
        <v>2</v>
      </c>
      <c r="I19" s="147">
        <f t="shared" si="1"/>
        <v>2</v>
      </c>
      <c r="J19" s="133">
        <f t="shared" si="2"/>
        <v>640</v>
      </c>
    </row>
    <row r="20" spans="2:10" ht="19.5" customHeight="1">
      <c r="B20" s="130">
        <v>13</v>
      </c>
      <c r="C20" s="131">
        <v>70</v>
      </c>
      <c r="D20" s="132">
        <v>5</v>
      </c>
      <c r="E20" s="132"/>
      <c r="F20" s="144">
        <f t="shared" si="0"/>
        <v>75</v>
      </c>
      <c r="G20" s="131">
        <v>20</v>
      </c>
      <c r="H20" s="132"/>
      <c r="I20" s="147">
        <f t="shared" si="1"/>
        <v>20</v>
      </c>
      <c r="J20" s="133">
        <f t="shared" si="2"/>
        <v>95</v>
      </c>
    </row>
    <row r="21" spans="2:10" ht="19.5" customHeight="1">
      <c r="B21" s="130">
        <v>14</v>
      </c>
      <c r="C21" s="131">
        <v>80</v>
      </c>
      <c r="D21" s="132">
        <v>5</v>
      </c>
      <c r="E21" s="132"/>
      <c r="F21" s="144">
        <f t="shared" si="0"/>
        <v>85</v>
      </c>
      <c r="G21" s="131"/>
      <c r="H21" s="132"/>
      <c r="I21" s="147">
        <f t="shared" si="1"/>
        <v>0</v>
      </c>
      <c r="J21" s="133">
        <f t="shared" si="2"/>
        <v>85</v>
      </c>
    </row>
    <row r="22" spans="2:10" ht="19.5" customHeight="1">
      <c r="B22" s="130">
        <v>15</v>
      </c>
      <c r="C22" s="131">
        <v>82</v>
      </c>
      <c r="D22" s="132">
        <v>3</v>
      </c>
      <c r="E22" s="132"/>
      <c r="F22" s="144">
        <f t="shared" si="0"/>
        <v>85</v>
      </c>
      <c r="G22" s="131"/>
      <c r="H22" s="132"/>
      <c r="I22" s="147">
        <f t="shared" si="1"/>
        <v>0</v>
      </c>
      <c r="J22" s="133">
        <f t="shared" si="2"/>
        <v>85</v>
      </c>
    </row>
    <row r="23" spans="2:10" ht="19.5" customHeight="1">
      <c r="B23" s="130">
        <v>16</v>
      </c>
      <c r="C23" s="131">
        <v>70</v>
      </c>
      <c r="D23" s="132">
        <v>5</v>
      </c>
      <c r="E23" s="132"/>
      <c r="F23" s="144">
        <f t="shared" si="0"/>
        <v>75</v>
      </c>
      <c r="G23" s="131">
        <v>20</v>
      </c>
      <c r="H23" s="132">
        <v>1</v>
      </c>
      <c r="I23" s="147">
        <f t="shared" si="1"/>
        <v>21</v>
      </c>
      <c r="J23" s="133">
        <f t="shared" si="2"/>
        <v>96</v>
      </c>
    </row>
    <row r="24" spans="2:10" ht="19.5" customHeight="1">
      <c r="B24" s="130">
        <v>17</v>
      </c>
      <c r="C24" s="131">
        <v>70</v>
      </c>
      <c r="D24" s="132">
        <v>5</v>
      </c>
      <c r="E24" s="132"/>
      <c r="F24" s="144">
        <f t="shared" si="0"/>
        <v>75</v>
      </c>
      <c r="G24" s="131">
        <v>20</v>
      </c>
      <c r="H24" s="132">
        <v>1</v>
      </c>
      <c r="I24" s="147">
        <f t="shared" si="1"/>
        <v>21</v>
      </c>
      <c r="J24" s="133">
        <f t="shared" si="2"/>
        <v>96</v>
      </c>
    </row>
    <row r="25" spans="2:10" ht="19.5" customHeight="1">
      <c r="B25" s="130">
        <v>18</v>
      </c>
      <c r="C25" s="131">
        <v>70</v>
      </c>
      <c r="D25" s="132">
        <v>5</v>
      </c>
      <c r="E25" s="132"/>
      <c r="F25" s="144">
        <f t="shared" si="0"/>
        <v>75</v>
      </c>
      <c r="G25" s="131">
        <v>20</v>
      </c>
      <c r="H25" s="132">
        <v>2</v>
      </c>
      <c r="I25" s="147">
        <f t="shared" si="1"/>
        <v>22</v>
      </c>
      <c r="J25" s="133">
        <f t="shared" si="2"/>
        <v>97</v>
      </c>
    </row>
    <row r="26" spans="2:10" ht="19.5" customHeight="1">
      <c r="B26" s="130">
        <v>19</v>
      </c>
      <c r="C26" s="131">
        <v>78</v>
      </c>
      <c r="D26" s="132">
        <v>7</v>
      </c>
      <c r="E26" s="132"/>
      <c r="F26" s="144">
        <f t="shared" si="0"/>
        <v>85</v>
      </c>
      <c r="G26" s="131"/>
      <c r="H26" s="132">
        <v>2</v>
      </c>
      <c r="I26" s="147">
        <f t="shared" si="1"/>
        <v>2</v>
      </c>
      <c r="J26" s="133">
        <f t="shared" si="2"/>
        <v>87</v>
      </c>
    </row>
    <row r="27" spans="2:10" ht="19.5" customHeight="1">
      <c r="B27" s="130">
        <v>20</v>
      </c>
      <c r="C27" s="131">
        <v>75</v>
      </c>
      <c r="D27" s="132">
        <v>10</v>
      </c>
      <c r="E27" s="132"/>
      <c r="F27" s="144">
        <f t="shared" si="0"/>
        <v>85</v>
      </c>
      <c r="G27" s="131"/>
      <c r="H27" s="132">
        <v>3</v>
      </c>
      <c r="I27" s="147">
        <f t="shared" si="1"/>
        <v>3</v>
      </c>
      <c r="J27" s="133">
        <f t="shared" si="2"/>
        <v>88</v>
      </c>
    </row>
    <row r="28" spans="2:10" ht="19.5" customHeight="1">
      <c r="B28" s="130">
        <v>21</v>
      </c>
      <c r="C28" s="131">
        <v>85</v>
      </c>
      <c r="D28" s="132"/>
      <c r="E28" s="132"/>
      <c r="F28" s="144">
        <f t="shared" si="0"/>
        <v>85</v>
      </c>
      <c r="G28" s="131"/>
      <c r="H28" s="132">
        <v>3</v>
      </c>
      <c r="I28" s="147">
        <f t="shared" si="1"/>
        <v>3</v>
      </c>
      <c r="J28" s="133">
        <f t="shared" si="2"/>
        <v>88</v>
      </c>
    </row>
    <row r="29" spans="2:10" ht="19.5" customHeight="1">
      <c r="B29" s="130">
        <v>22</v>
      </c>
      <c r="C29" s="131">
        <v>80</v>
      </c>
      <c r="D29" s="132">
        <v>5</v>
      </c>
      <c r="E29" s="132"/>
      <c r="F29" s="144">
        <f t="shared" si="0"/>
        <v>85</v>
      </c>
      <c r="G29" s="131"/>
      <c r="H29" s="132">
        <v>3</v>
      </c>
      <c r="I29" s="147">
        <f t="shared" si="1"/>
        <v>3</v>
      </c>
      <c r="J29" s="133">
        <f t="shared" si="2"/>
        <v>88</v>
      </c>
    </row>
    <row r="30" spans="2:10" ht="19.5" customHeight="1">
      <c r="B30" s="130">
        <v>23</v>
      </c>
      <c r="C30" s="131">
        <v>80</v>
      </c>
      <c r="D30" s="132">
        <v>5</v>
      </c>
      <c r="E30" s="132"/>
      <c r="F30" s="144">
        <f t="shared" si="0"/>
        <v>85</v>
      </c>
      <c r="G30" s="131"/>
      <c r="H30" s="132">
        <v>2</v>
      </c>
      <c r="I30" s="147">
        <f t="shared" si="1"/>
        <v>2</v>
      </c>
      <c r="J30" s="133">
        <f t="shared" si="2"/>
        <v>87</v>
      </c>
    </row>
    <row r="31" spans="2:10" ht="19.5" customHeight="1">
      <c r="B31" s="130">
        <v>24</v>
      </c>
      <c r="C31" s="131">
        <v>70</v>
      </c>
      <c r="D31" s="132">
        <v>15</v>
      </c>
      <c r="E31" s="132"/>
      <c r="F31" s="144">
        <f t="shared" si="0"/>
        <v>85</v>
      </c>
      <c r="G31" s="131"/>
      <c r="H31" s="132">
        <v>2</v>
      </c>
      <c r="I31" s="147">
        <f t="shared" si="1"/>
        <v>2</v>
      </c>
      <c r="J31" s="133">
        <f t="shared" si="2"/>
        <v>87</v>
      </c>
    </row>
    <row r="32" spans="2:10" ht="19.5" customHeight="1">
      <c r="B32" s="130">
        <v>25</v>
      </c>
      <c r="C32" s="131">
        <v>90</v>
      </c>
      <c r="D32" s="132">
        <v>5</v>
      </c>
      <c r="E32" s="132"/>
      <c r="F32" s="144">
        <f t="shared" si="0"/>
        <v>95</v>
      </c>
      <c r="G32" s="131">
        <v>30</v>
      </c>
      <c r="H32" s="132"/>
      <c r="I32" s="147">
        <f t="shared" si="1"/>
        <v>30</v>
      </c>
      <c r="J32" s="133">
        <f t="shared" si="2"/>
        <v>125</v>
      </c>
    </row>
    <row r="33" spans="2:10" ht="19.5" customHeight="1">
      <c r="B33" s="130">
        <v>26</v>
      </c>
      <c r="C33" s="131">
        <v>90</v>
      </c>
      <c r="D33" s="132">
        <v>5</v>
      </c>
      <c r="E33" s="132"/>
      <c r="F33" s="144">
        <f t="shared" si="0"/>
        <v>95</v>
      </c>
      <c r="G33" s="131"/>
      <c r="H33" s="132"/>
      <c r="I33" s="147">
        <f t="shared" si="1"/>
        <v>0</v>
      </c>
      <c r="J33" s="133">
        <f t="shared" si="2"/>
        <v>95</v>
      </c>
    </row>
    <row r="34" spans="2:10" ht="19.5" customHeight="1">
      <c r="B34" s="130">
        <v>27</v>
      </c>
      <c r="C34" s="131">
        <v>90</v>
      </c>
      <c r="D34" s="132">
        <v>5</v>
      </c>
      <c r="E34" s="132"/>
      <c r="F34" s="144">
        <f t="shared" si="0"/>
        <v>95</v>
      </c>
      <c r="G34" s="131"/>
      <c r="H34" s="132">
        <v>20</v>
      </c>
      <c r="I34" s="147">
        <f t="shared" si="1"/>
        <v>20</v>
      </c>
      <c r="J34" s="133">
        <f t="shared" si="2"/>
        <v>115</v>
      </c>
    </row>
    <row r="35" spans="2:10" ht="19.5" customHeight="1">
      <c r="B35" s="130">
        <v>28</v>
      </c>
      <c r="C35" s="131">
        <v>74</v>
      </c>
      <c r="D35" s="132">
        <v>1</v>
      </c>
      <c r="E35" s="132"/>
      <c r="F35" s="144">
        <f t="shared" si="0"/>
        <v>75</v>
      </c>
      <c r="G35" s="131">
        <v>20</v>
      </c>
      <c r="H35" s="132">
        <v>2</v>
      </c>
      <c r="I35" s="147">
        <f t="shared" si="1"/>
        <v>22</v>
      </c>
      <c r="J35" s="133">
        <f t="shared" si="2"/>
        <v>97</v>
      </c>
    </row>
    <row r="36" spans="2:10" ht="19.5" customHeight="1">
      <c r="B36" s="130">
        <v>29</v>
      </c>
      <c r="C36" s="131">
        <v>90</v>
      </c>
      <c r="D36" s="132">
        <v>5</v>
      </c>
      <c r="E36" s="132"/>
      <c r="F36" s="144">
        <f t="shared" si="0"/>
        <v>95</v>
      </c>
      <c r="G36" s="131"/>
      <c r="H36" s="132"/>
      <c r="I36" s="147">
        <f t="shared" si="1"/>
        <v>0</v>
      </c>
      <c r="J36" s="133">
        <f t="shared" si="2"/>
        <v>95</v>
      </c>
    </row>
    <row r="37" spans="2:10" ht="19.5" customHeight="1">
      <c r="B37" s="130">
        <v>30</v>
      </c>
      <c r="C37" s="131">
        <v>76</v>
      </c>
      <c r="D37" s="132">
        <v>9</v>
      </c>
      <c r="E37" s="132"/>
      <c r="F37" s="144">
        <f t="shared" si="0"/>
        <v>85</v>
      </c>
      <c r="G37" s="131"/>
      <c r="H37" s="132">
        <v>3</v>
      </c>
      <c r="I37" s="147">
        <f t="shared" si="1"/>
        <v>3</v>
      </c>
      <c r="J37" s="133">
        <f>F37+I37</f>
        <v>88</v>
      </c>
    </row>
    <row r="38" spans="2:10" ht="19.5" customHeight="1" thickBot="1">
      <c r="B38" s="136">
        <v>31</v>
      </c>
      <c r="C38" s="137">
        <v>100</v>
      </c>
      <c r="D38" s="138">
        <v>40</v>
      </c>
      <c r="E38" s="138"/>
      <c r="F38" s="145">
        <f>SUM(C38:E38)</f>
        <v>140</v>
      </c>
      <c r="G38" s="134"/>
      <c r="H38" s="135"/>
      <c r="I38" s="148">
        <f>SUM(G38:H38)</f>
        <v>0</v>
      </c>
      <c r="J38" s="149">
        <f t="shared" si="2"/>
        <v>140</v>
      </c>
    </row>
    <row r="39" spans="2:10" ht="21" customHeight="1" thickBot="1">
      <c r="B39" s="142" t="s">
        <v>503</v>
      </c>
      <c r="C39" s="156">
        <f t="shared" ref="C39:I39" si="3">SUM(C8:C38)</f>
        <v>2500</v>
      </c>
      <c r="D39" s="156">
        <f t="shared" si="3"/>
        <v>280</v>
      </c>
      <c r="E39" s="156">
        <f t="shared" si="3"/>
        <v>555</v>
      </c>
      <c r="F39" s="158">
        <f t="shared" si="3"/>
        <v>3335</v>
      </c>
      <c r="G39" s="157">
        <f t="shared" si="3"/>
        <v>150</v>
      </c>
      <c r="H39" s="159">
        <f t="shared" si="3"/>
        <v>50</v>
      </c>
      <c r="I39" s="160">
        <f t="shared" si="3"/>
        <v>200</v>
      </c>
      <c r="J39" s="161">
        <f>F39+I39</f>
        <v>3535</v>
      </c>
    </row>
  </sheetData>
  <mergeCells count="13">
    <mergeCell ref="B1:J1"/>
    <mergeCell ref="B2:J2"/>
    <mergeCell ref="B3:C3"/>
    <mergeCell ref="D3:E3"/>
    <mergeCell ref="F3:G3"/>
    <mergeCell ref="I3:J3"/>
    <mergeCell ref="B4:C4"/>
    <mergeCell ref="D4:J4"/>
    <mergeCell ref="B5:B7"/>
    <mergeCell ref="C5:J5"/>
    <mergeCell ref="C6:F6"/>
    <mergeCell ref="G6:I6"/>
    <mergeCell ref="J6:J7"/>
  </mergeCells>
  <phoneticPr fontId="1"/>
  <printOptions horizontalCentered="1"/>
  <pageMargins left="0.7" right="0.50314960629921257" top="0.75" bottom="0.75" header="0.3" footer="0.3"/>
  <pageSetup paperSize="9" scale="9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9"/>
  <sheetViews>
    <sheetView showGridLines="0" view="pageBreakPreview" zoomScaleNormal="100" zoomScaleSheetLayoutView="100" workbookViewId="0">
      <selection sqref="A1:I1"/>
    </sheetView>
  </sheetViews>
  <sheetFormatPr defaultColWidth="9" defaultRowHeight="12.75"/>
  <cols>
    <col min="1" max="1" width="15.5" style="99" customWidth="1"/>
    <col min="2" max="2" width="14.125" style="99" customWidth="1"/>
    <col min="3" max="3" width="21.125" style="99" customWidth="1"/>
    <col min="4" max="4" width="14.125" style="99" customWidth="1"/>
    <col min="5" max="5" width="4" style="99" customWidth="1"/>
    <col min="6" max="6" width="13" style="99" customWidth="1"/>
    <col min="7" max="7" width="3.875" style="99" customWidth="1"/>
    <col min="8" max="8" width="13.625" style="99" customWidth="1"/>
    <col min="9" max="9" width="4" style="99" customWidth="1"/>
    <col min="10" max="16384" width="9" style="99"/>
  </cols>
  <sheetData>
    <row r="1" spans="1:12" ht="18" customHeight="1" thickBot="1">
      <c r="A1" s="255" t="s">
        <v>538</v>
      </c>
      <c r="B1" s="255"/>
      <c r="C1" s="255"/>
      <c r="D1" s="255"/>
      <c r="E1" s="255"/>
      <c r="F1" s="255"/>
      <c r="G1" s="255"/>
      <c r="H1" s="255"/>
      <c r="I1" s="255"/>
    </row>
    <row r="2" spans="1:12" ht="24.95" customHeight="1" thickBot="1">
      <c r="A2" s="262" t="s">
        <v>539</v>
      </c>
      <c r="B2" s="262"/>
      <c r="C2" s="263"/>
      <c r="D2" s="100" t="s">
        <v>507</v>
      </c>
      <c r="E2" s="287" t="str">
        <f>'★入力表 '!D14</f>
        <v>12345</v>
      </c>
      <c r="F2" s="288"/>
      <c r="G2" s="288"/>
      <c r="H2" s="288"/>
      <c r="I2" s="289"/>
    </row>
    <row r="3" spans="1:12" ht="26.25" customHeight="1">
      <c r="A3" s="290" t="s">
        <v>540</v>
      </c>
      <c r="B3" s="291"/>
      <c r="C3" s="291"/>
      <c r="D3" s="291"/>
      <c r="E3" s="291"/>
      <c r="F3" s="291"/>
      <c r="G3" s="291"/>
      <c r="H3" s="291"/>
      <c r="I3" s="292"/>
    </row>
    <row r="4" spans="1:12" ht="24.95" customHeight="1">
      <c r="A4" s="111"/>
      <c r="B4" s="110"/>
      <c r="C4" s="110"/>
      <c r="D4" s="125"/>
      <c r="E4" s="264" t="str">
        <f>'★入力表 '!C5&amp;" "&amp;'★入力表 '!D5&amp;" 年"&amp;"　"&amp;'★入力表 '!E5&amp;" 月"&amp;"　"&amp;'★入力表 '!F5&amp;" 日"</f>
        <v>令和 8 年　5 月　20 日</v>
      </c>
      <c r="F4" s="264"/>
      <c r="G4" s="264"/>
      <c r="H4" s="264"/>
      <c r="I4" s="265"/>
    </row>
    <row r="5" spans="1:12" ht="24.95" customHeight="1">
      <c r="A5" s="112" t="s">
        <v>552</v>
      </c>
      <c r="B5" s="113" t="s">
        <v>551</v>
      </c>
      <c r="C5" s="110"/>
      <c r="D5" s="110"/>
      <c r="E5" s="110"/>
      <c r="F5" s="110"/>
      <c r="G5" s="110"/>
      <c r="H5" s="110"/>
      <c r="I5" s="101"/>
    </row>
    <row r="6" spans="1:12" ht="24.95" customHeight="1">
      <c r="A6" s="111"/>
      <c r="B6" s="110"/>
      <c r="C6" s="109" t="s">
        <v>522</v>
      </c>
      <c r="D6" s="110"/>
      <c r="E6" s="110"/>
      <c r="F6" s="110"/>
      <c r="G6" s="110"/>
      <c r="H6" s="110"/>
      <c r="I6" s="101"/>
    </row>
    <row r="7" spans="1:12" ht="24.95" customHeight="1">
      <c r="A7" s="111"/>
      <c r="B7" s="110"/>
      <c r="C7" s="114" t="s">
        <v>483</v>
      </c>
      <c r="D7" s="259" t="str">
        <f>'★入力表 '!D6</f>
        <v>帯広市西♦条南■丁目●番地▲</v>
      </c>
      <c r="E7" s="259"/>
      <c r="F7" s="259"/>
      <c r="G7" s="259"/>
      <c r="H7" s="259"/>
      <c r="I7" s="260"/>
    </row>
    <row r="8" spans="1:12" ht="24.95" customHeight="1">
      <c r="A8" s="111"/>
      <c r="B8" s="110"/>
      <c r="C8" s="114" t="s">
        <v>553</v>
      </c>
      <c r="D8" s="259" t="str">
        <f>'★入力表 '!D7</f>
        <v>株式会社帯広○○△△□□観光</v>
      </c>
      <c r="E8" s="259"/>
      <c r="F8" s="259"/>
      <c r="G8" s="259"/>
      <c r="H8" s="259"/>
      <c r="I8" s="260"/>
    </row>
    <row r="9" spans="1:12" ht="24.95" customHeight="1">
      <c r="A9" s="111"/>
      <c r="B9" s="110"/>
      <c r="C9" s="115" t="s">
        <v>523</v>
      </c>
      <c r="D9" s="261" t="str">
        <f>'★入力表 '!D9</f>
        <v>1234567891234</v>
      </c>
      <c r="E9" s="259"/>
      <c r="F9" s="259"/>
      <c r="G9" s="259"/>
      <c r="H9" s="259"/>
      <c r="I9" s="260"/>
      <c r="L9" s="102"/>
    </row>
    <row r="10" spans="1:12" ht="30" customHeight="1">
      <c r="A10" s="111"/>
      <c r="B10" s="110"/>
      <c r="C10" s="114" t="s">
        <v>524</v>
      </c>
      <c r="D10" s="261" t="str">
        <f>'★入力表 '!D11</f>
        <v>0156-64-2233</v>
      </c>
      <c r="E10" s="259"/>
      <c r="F10" s="259"/>
      <c r="G10" s="259"/>
      <c r="H10" s="259"/>
      <c r="I10" s="260"/>
    </row>
    <row r="11" spans="1:12" ht="22.5" customHeight="1" thickBot="1">
      <c r="A11" s="256" t="s">
        <v>554</v>
      </c>
      <c r="B11" s="257"/>
      <c r="C11" s="257"/>
      <c r="D11" s="257"/>
      <c r="E11" s="257"/>
      <c r="F11" s="257"/>
      <c r="G11" s="257"/>
      <c r="H11" s="257"/>
      <c r="I11" s="258"/>
    </row>
    <row r="12" spans="1:12" ht="23.1" customHeight="1">
      <c r="A12" s="270" t="s">
        <v>484</v>
      </c>
      <c r="B12" s="123" t="s">
        <v>525</v>
      </c>
      <c r="C12" s="319" t="str">
        <f>'★入力表 '!D12</f>
        <v>帯広市西♦条南■丁目●番地▲</v>
      </c>
      <c r="D12" s="319"/>
      <c r="E12" s="319"/>
      <c r="F12" s="319"/>
      <c r="G12" s="319"/>
      <c r="H12" s="319"/>
      <c r="I12" s="333"/>
    </row>
    <row r="13" spans="1:12" ht="23.1" customHeight="1" thickBot="1">
      <c r="A13" s="271"/>
      <c r="B13" s="104" t="s">
        <v>541</v>
      </c>
      <c r="C13" s="272" t="str">
        <f>'★入力表 '!D13</f>
        <v>帯広ホテル</v>
      </c>
      <c r="D13" s="272"/>
      <c r="E13" s="272"/>
      <c r="F13" s="272"/>
      <c r="G13" s="272"/>
      <c r="H13" s="272"/>
      <c r="I13" s="273"/>
    </row>
    <row r="14" spans="1:12" ht="23.1" customHeight="1">
      <c r="A14" s="329"/>
      <c r="B14" s="334" t="s">
        <v>542</v>
      </c>
      <c r="C14" s="279"/>
      <c r="D14" s="279" t="s">
        <v>543</v>
      </c>
      <c r="E14" s="279"/>
      <c r="F14" s="293" t="s">
        <v>544</v>
      </c>
      <c r="G14" s="294"/>
      <c r="H14" s="293" t="s">
        <v>545</v>
      </c>
      <c r="I14" s="295"/>
    </row>
    <row r="15" spans="1:12" ht="21.95" customHeight="1">
      <c r="A15" s="330"/>
      <c r="B15" s="335" t="s">
        <v>555</v>
      </c>
      <c r="C15" s="103" t="s">
        <v>546</v>
      </c>
      <c r="D15" s="162">
        <f>'月計表（税率記載）➀'!C39</f>
        <v>2400</v>
      </c>
      <c r="E15" s="105" t="s">
        <v>557</v>
      </c>
      <c r="F15" s="119">
        <v>300</v>
      </c>
      <c r="G15" s="118" t="s">
        <v>559</v>
      </c>
      <c r="H15" s="165">
        <f>D15*F15</f>
        <v>720000</v>
      </c>
      <c r="I15" s="116" t="s">
        <v>559</v>
      </c>
    </row>
    <row r="16" spans="1:12" ht="23.1" customHeight="1">
      <c r="A16" s="127" t="str">
        <f>'★入力表 '!D17&amp;'★入力表 '!E17&amp;'★入力表 '!F17</f>
        <v>令和8年</v>
      </c>
      <c r="B16" s="335"/>
      <c r="C16" s="103" t="s">
        <v>527</v>
      </c>
      <c r="D16" s="162">
        <f>'月計表（税率記載）➀'!D39</f>
        <v>150</v>
      </c>
      <c r="E16" s="105" t="s">
        <v>557</v>
      </c>
      <c r="F16" s="119">
        <v>400</v>
      </c>
      <c r="G16" s="118" t="s">
        <v>559</v>
      </c>
      <c r="H16" s="165">
        <f>D16*F16</f>
        <v>60000</v>
      </c>
      <c r="I16" s="116" t="s">
        <v>559</v>
      </c>
    </row>
    <row r="17" spans="1:9" ht="23.1" customHeight="1" thickBot="1">
      <c r="A17" s="126">
        <f>'★入力表 '!D20</f>
        <v>4</v>
      </c>
      <c r="B17" s="336"/>
      <c r="C17" s="104" t="s">
        <v>528</v>
      </c>
      <c r="D17" s="163">
        <f>'月計表（税率記載）➀'!E39</f>
        <v>0</v>
      </c>
      <c r="E17" s="107" t="s">
        <v>557</v>
      </c>
      <c r="F17" s="120">
        <v>700</v>
      </c>
      <c r="G17" s="118" t="s">
        <v>559</v>
      </c>
      <c r="H17" s="166">
        <f>D17*F17</f>
        <v>0</v>
      </c>
      <c r="I17" s="116" t="s">
        <v>559</v>
      </c>
    </row>
    <row r="18" spans="1:9" ht="23.1" customHeight="1">
      <c r="A18" s="331"/>
      <c r="B18" s="337" t="s">
        <v>547</v>
      </c>
      <c r="C18" s="310"/>
      <c r="D18" s="164">
        <f>'月計表（税率記載）➀'!F39</f>
        <v>2550</v>
      </c>
      <c r="E18" s="108" t="s">
        <v>557</v>
      </c>
      <c r="F18" s="296" t="s">
        <v>558</v>
      </c>
      <c r="G18" s="297"/>
      <c r="H18" s="274">
        <f>SUM(H15:H17)</f>
        <v>780000</v>
      </c>
      <c r="I18" s="280" t="s">
        <v>559</v>
      </c>
    </row>
    <row r="19" spans="1:9" ht="21.95" customHeight="1">
      <c r="A19" s="331"/>
      <c r="B19" s="277" t="s">
        <v>548</v>
      </c>
      <c r="C19" s="278"/>
      <c r="D19" s="162">
        <f>'月計表（税率記載）➀'!I39</f>
        <v>150</v>
      </c>
      <c r="E19" s="105" t="s">
        <v>557</v>
      </c>
      <c r="F19" s="298"/>
      <c r="G19" s="299"/>
      <c r="H19" s="275"/>
      <c r="I19" s="281"/>
    </row>
    <row r="20" spans="1:9" ht="23.1" customHeight="1" thickBot="1">
      <c r="A20" s="332"/>
      <c r="B20" s="328" t="s">
        <v>549</v>
      </c>
      <c r="C20" s="272"/>
      <c r="D20" s="163">
        <f>'月計表（税率記載）➀'!J39</f>
        <v>2700</v>
      </c>
      <c r="E20" s="107" t="s">
        <v>557</v>
      </c>
      <c r="F20" s="300"/>
      <c r="G20" s="301"/>
      <c r="H20" s="276"/>
      <c r="I20" s="282"/>
    </row>
    <row r="21" spans="1:9" ht="23.1" customHeight="1">
      <c r="A21" s="253"/>
      <c r="B21" s="266" t="s">
        <v>542</v>
      </c>
      <c r="C21" s="267"/>
      <c r="D21" s="267" t="s">
        <v>543</v>
      </c>
      <c r="E21" s="267"/>
      <c r="F21" s="267" t="s">
        <v>544</v>
      </c>
      <c r="G21" s="267"/>
      <c r="H21" s="267" t="s">
        <v>545</v>
      </c>
      <c r="I21" s="286"/>
    </row>
    <row r="22" spans="1:9" ht="23.1" customHeight="1">
      <c r="A22" s="254"/>
      <c r="B22" s="268" t="s">
        <v>556</v>
      </c>
      <c r="C22" s="103" t="s">
        <v>546</v>
      </c>
      <c r="D22" s="162">
        <f>'月計表（税率記載）➁'!C39</f>
        <v>2400</v>
      </c>
      <c r="E22" s="105" t="s">
        <v>557</v>
      </c>
      <c r="F22" s="119">
        <v>300</v>
      </c>
      <c r="G22" s="121" t="s">
        <v>559</v>
      </c>
      <c r="H22" s="165">
        <f>D22*F22</f>
        <v>720000</v>
      </c>
      <c r="I22" s="116" t="s">
        <v>559</v>
      </c>
    </row>
    <row r="23" spans="1:9" ht="21.95" customHeight="1">
      <c r="A23" s="128" t="str">
        <f>'★入力表 '!D17&amp;'★入力表 '!E17&amp;'★入力表 '!F17</f>
        <v>令和8年</v>
      </c>
      <c r="B23" s="268"/>
      <c r="C23" s="103" t="s">
        <v>527</v>
      </c>
      <c r="D23" s="162">
        <f>'月計表（税率記載）➁'!D39</f>
        <v>210</v>
      </c>
      <c r="E23" s="105" t="s">
        <v>557</v>
      </c>
      <c r="F23" s="119">
        <v>400</v>
      </c>
      <c r="G23" s="121" t="s">
        <v>559</v>
      </c>
      <c r="H23" s="165">
        <f>D23*F23</f>
        <v>84000</v>
      </c>
      <c r="I23" s="116" t="s">
        <v>559</v>
      </c>
    </row>
    <row r="24" spans="1:9" ht="23.1" customHeight="1" thickBot="1">
      <c r="A24" s="129">
        <f>'★入力表 '!E20</f>
        <v>5</v>
      </c>
      <c r="B24" s="269"/>
      <c r="C24" s="104" t="s">
        <v>528</v>
      </c>
      <c r="D24" s="163">
        <f>'月計表（税率記載）➁'!E39</f>
        <v>71</v>
      </c>
      <c r="E24" s="107" t="s">
        <v>557</v>
      </c>
      <c r="F24" s="120">
        <v>700</v>
      </c>
      <c r="G24" s="122" t="s">
        <v>559</v>
      </c>
      <c r="H24" s="166">
        <f>D24*F24</f>
        <v>49700</v>
      </c>
      <c r="I24" s="117" t="s">
        <v>559</v>
      </c>
    </row>
    <row r="25" spans="1:9" ht="23.1" customHeight="1">
      <c r="A25" s="304"/>
      <c r="B25" s="309" t="s">
        <v>547</v>
      </c>
      <c r="C25" s="310"/>
      <c r="D25" s="164">
        <f>'月計表（税率記載）➁'!F39</f>
        <v>2681</v>
      </c>
      <c r="E25" s="108" t="s">
        <v>557</v>
      </c>
      <c r="F25" s="312" t="s">
        <v>558</v>
      </c>
      <c r="G25" s="312"/>
      <c r="H25" s="283">
        <f>SUM(H22:H24)</f>
        <v>853700</v>
      </c>
      <c r="I25" s="306" t="s">
        <v>559</v>
      </c>
    </row>
    <row r="26" spans="1:9" ht="23.1" customHeight="1">
      <c r="A26" s="304"/>
      <c r="B26" s="316" t="s">
        <v>548</v>
      </c>
      <c r="C26" s="278"/>
      <c r="D26" s="162">
        <f>'月計表（税率記載）➁'!I39</f>
        <v>755</v>
      </c>
      <c r="E26" s="105" t="s">
        <v>557</v>
      </c>
      <c r="F26" s="313"/>
      <c r="G26" s="313"/>
      <c r="H26" s="284"/>
      <c r="I26" s="307"/>
    </row>
    <row r="27" spans="1:9" ht="23.1" customHeight="1" thickBot="1">
      <c r="A27" s="305"/>
      <c r="B27" s="302" t="s">
        <v>549</v>
      </c>
      <c r="C27" s="272"/>
      <c r="D27" s="163">
        <f>'月計表（税率記載）➁'!J39</f>
        <v>3436</v>
      </c>
      <c r="E27" s="107" t="s">
        <v>557</v>
      </c>
      <c r="F27" s="314"/>
      <c r="G27" s="314"/>
      <c r="H27" s="285"/>
      <c r="I27" s="308"/>
    </row>
    <row r="28" spans="1:9" ht="23.1" customHeight="1">
      <c r="A28" s="253"/>
      <c r="B28" s="266" t="s">
        <v>542</v>
      </c>
      <c r="C28" s="267"/>
      <c r="D28" s="267" t="s">
        <v>543</v>
      </c>
      <c r="E28" s="267"/>
      <c r="F28" s="267" t="s">
        <v>544</v>
      </c>
      <c r="G28" s="267"/>
      <c r="H28" s="267" t="s">
        <v>545</v>
      </c>
      <c r="I28" s="286"/>
    </row>
    <row r="29" spans="1:9" ht="23.1" customHeight="1">
      <c r="A29" s="254"/>
      <c r="B29" s="268" t="s">
        <v>555</v>
      </c>
      <c r="C29" s="103" t="s">
        <v>546</v>
      </c>
      <c r="D29" s="162">
        <f>'月計表（税率記載）➂'!C39</f>
        <v>2500</v>
      </c>
      <c r="E29" s="105" t="s">
        <v>557</v>
      </c>
      <c r="F29" s="119">
        <v>300</v>
      </c>
      <c r="G29" s="121" t="s">
        <v>559</v>
      </c>
      <c r="H29" s="165">
        <f>D29*F29</f>
        <v>750000</v>
      </c>
      <c r="I29" s="116" t="s">
        <v>559</v>
      </c>
    </row>
    <row r="30" spans="1:9" ht="24.95" customHeight="1">
      <c r="A30" s="128" t="str">
        <f>'★入力表 '!D17&amp;'★入力表 '!E17&amp;'★入力表 '!F17</f>
        <v>令和8年</v>
      </c>
      <c r="B30" s="268"/>
      <c r="C30" s="103" t="s">
        <v>527</v>
      </c>
      <c r="D30" s="162">
        <f>'月計表（税率記載）➂'!D39</f>
        <v>280</v>
      </c>
      <c r="E30" s="105" t="s">
        <v>557</v>
      </c>
      <c r="F30" s="119">
        <v>400</v>
      </c>
      <c r="G30" s="121" t="s">
        <v>559</v>
      </c>
      <c r="H30" s="165">
        <f>D30*F30</f>
        <v>112000</v>
      </c>
      <c r="I30" s="116" t="s">
        <v>559</v>
      </c>
    </row>
    <row r="31" spans="1:9" ht="24.95" customHeight="1" thickBot="1">
      <c r="A31" s="129">
        <f>'★入力表 '!F20</f>
        <v>6</v>
      </c>
      <c r="B31" s="269"/>
      <c r="C31" s="104" t="s">
        <v>528</v>
      </c>
      <c r="D31" s="163">
        <f>'月計表（税率記載）➂'!E39</f>
        <v>555</v>
      </c>
      <c r="E31" s="107" t="s">
        <v>557</v>
      </c>
      <c r="F31" s="120">
        <v>700</v>
      </c>
      <c r="G31" s="122" t="s">
        <v>559</v>
      </c>
      <c r="H31" s="166">
        <f>D31*F31</f>
        <v>388500</v>
      </c>
      <c r="I31" s="117" t="s">
        <v>559</v>
      </c>
    </row>
    <row r="32" spans="1:9" ht="23.1" customHeight="1">
      <c r="A32" s="304"/>
      <c r="B32" s="318" t="s">
        <v>547</v>
      </c>
      <c r="C32" s="319"/>
      <c r="D32" s="167">
        <f>'月計表（税率記載）➂'!F39</f>
        <v>3335</v>
      </c>
      <c r="E32" s="106" t="s">
        <v>557</v>
      </c>
      <c r="F32" s="315" t="s">
        <v>558</v>
      </c>
      <c r="G32" s="315"/>
      <c r="H32" s="320">
        <f>SUM(H29:H31)</f>
        <v>1250500</v>
      </c>
      <c r="I32" s="311" t="s">
        <v>559</v>
      </c>
    </row>
    <row r="33" spans="1:9" ht="23.1" customHeight="1">
      <c r="A33" s="304"/>
      <c r="B33" s="316" t="s">
        <v>548</v>
      </c>
      <c r="C33" s="278"/>
      <c r="D33" s="162">
        <f>'月計表（税率記載）➂'!I39</f>
        <v>200</v>
      </c>
      <c r="E33" s="105" t="s">
        <v>557</v>
      </c>
      <c r="F33" s="313"/>
      <c r="G33" s="313"/>
      <c r="H33" s="284"/>
      <c r="I33" s="307"/>
    </row>
    <row r="34" spans="1:9" ht="24.95" customHeight="1" thickBot="1">
      <c r="A34" s="305"/>
      <c r="B34" s="302" t="s">
        <v>549</v>
      </c>
      <c r="C34" s="272"/>
      <c r="D34" s="163">
        <f>'月計表（税率記載）➂'!J39</f>
        <v>3535</v>
      </c>
      <c r="E34" s="107" t="s">
        <v>557</v>
      </c>
      <c r="F34" s="314"/>
      <c r="G34" s="314"/>
      <c r="H34" s="285"/>
      <c r="I34" s="308"/>
    </row>
    <row r="35" spans="1:9" ht="32.1" customHeight="1" thickBot="1">
      <c r="A35" s="321" t="s">
        <v>539</v>
      </c>
      <c r="B35" s="322"/>
      <c r="C35" s="323"/>
      <c r="D35" s="325" t="s">
        <v>550</v>
      </c>
      <c r="E35" s="326"/>
      <c r="F35" s="326"/>
      <c r="G35" s="327"/>
      <c r="H35" s="168">
        <f>H18+H25+H32</f>
        <v>2884200</v>
      </c>
      <c r="I35" s="124" t="s">
        <v>526</v>
      </c>
    </row>
    <row r="36" spans="1:9" ht="15" customHeight="1">
      <c r="A36" s="324" t="s">
        <v>560</v>
      </c>
      <c r="B36" s="324"/>
      <c r="C36" s="324"/>
      <c r="D36" s="324"/>
      <c r="E36" s="324"/>
      <c r="F36" s="324"/>
      <c r="G36" s="324"/>
      <c r="H36" s="324"/>
      <c r="I36" s="324"/>
    </row>
    <row r="37" spans="1:9" ht="21.95" customHeight="1">
      <c r="A37" s="303" t="s">
        <v>561</v>
      </c>
      <c r="B37" s="303"/>
      <c r="C37" s="303"/>
      <c r="D37" s="303"/>
      <c r="E37" s="303"/>
      <c r="F37" s="303"/>
      <c r="G37" s="303"/>
      <c r="H37" s="303"/>
      <c r="I37" s="303"/>
    </row>
    <row r="38" spans="1:9" ht="18.75" customHeight="1">
      <c r="A38" s="303" t="s">
        <v>562</v>
      </c>
      <c r="B38" s="303"/>
      <c r="C38" s="303"/>
      <c r="D38" s="303"/>
      <c r="E38" s="303"/>
      <c r="F38" s="303"/>
      <c r="G38" s="303"/>
      <c r="H38" s="303"/>
      <c r="I38" s="303"/>
    </row>
    <row r="39" spans="1:9" ht="17.100000000000001" customHeight="1">
      <c r="A39" s="317"/>
      <c r="B39" s="317"/>
      <c r="C39" s="317"/>
      <c r="D39" s="317"/>
      <c r="E39" s="317"/>
      <c r="F39" s="317"/>
      <c r="G39" s="317"/>
      <c r="H39" s="317"/>
      <c r="I39" s="317"/>
    </row>
  </sheetData>
  <mergeCells count="58">
    <mergeCell ref="A39:I39"/>
    <mergeCell ref="B28:C28"/>
    <mergeCell ref="B29:B31"/>
    <mergeCell ref="B32:C32"/>
    <mergeCell ref="H32:H34"/>
    <mergeCell ref="B33:C33"/>
    <mergeCell ref="B34:C34"/>
    <mergeCell ref="A28:A29"/>
    <mergeCell ref="A32:A34"/>
    <mergeCell ref="F28:G28"/>
    <mergeCell ref="H28:I28"/>
    <mergeCell ref="A35:C35"/>
    <mergeCell ref="A36:I36"/>
    <mergeCell ref="D35:G35"/>
    <mergeCell ref="B27:C27"/>
    <mergeCell ref="A37:I37"/>
    <mergeCell ref="A38:I38"/>
    <mergeCell ref="A25:A27"/>
    <mergeCell ref="I25:I27"/>
    <mergeCell ref="B25:C25"/>
    <mergeCell ref="I32:I34"/>
    <mergeCell ref="F25:G27"/>
    <mergeCell ref="F32:G34"/>
    <mergeCell ref="B26:C26"/>
    <mergeCell ref="E2:I2"/>
    <mergeCell ref="A3:I3"/>
    <mergeCell ref="F14:G14"/>
    <mergeCell ref="H14:I14"/>
    <mergeCell ref="F18:G20"/>
    <mergeCell ref="B20:C20"/>
    <mergeCell ref="A14:A15"/>
    <mergeCell ref="A18:A20"/>
    <mergeCell ref="C12:I12"/>
    <mergeCell ref="B14:C14"/>
    <mergeCell ref="B15:B17"/>
    <mergeCell ref="B18:C18"/>
    <mergeCell ref="D14:E14"/>
    <mergeCell ref="D21:E21"/>
    <mergeCell ref="D28:E28"/>
    <mergeCell ref="I18:I20"/>
    <mergeCell ref="H25:H27"/>
    <mergeCell ref="H21:I21"/>
    <mergeCell ref="A21:A22"/>
    <mergeCell ref="A1:I1"/>
    <mergeCell ref="A11:I11"/>
    <mergeCell ref="D7:I7"/>
    <mergeCell ref="D8:I8"/>
    <mergeCell ref="D9:I9"/>
    <mergeCell ref="D10:I10"/>
    <mergeCell ref="A2:C2"/>
    <mergeCell ref="E4:I4"/>
    <mergeCell ref="B21:C21"/>
    <mergeCell ref="B22:B24"/>
    <mergeCell ref="A12:A13"/>
    <mergeCell ref="C13:I13"/>
    <mergeCell ref="H18:H20"/>
    <mergeCell ref="B19:C19"/>
    <mergeCell ref="F21:G21"/>
  </mergeCells>
  <phoneticPr fontId="1"/>
  <pageMargins left="0.7" right="0.7" top="0.75" bottom="0.75" header="0.3" footer="0.3"/>
  <pageSetup paperSize="9" scale="7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C33"/>
  <sheetViews>
    <sheetView showGridLines="0" view="pageBreakPreview" zoomScaleSheetLayoutView="100" workbookViewId="0"/>
  </sheetViews>
  <sheetFormatPr defaultColWidth="9" defaultRowHeight="12"/>
  <cols>
    <col min="1" max="1" width="0.875" style="57" customWidth="1"/>
    <col min="2" max="2" width="3.375" style="57" customWidth="1"/>
    <col min="3" max="3" width="2.5" style="57" customWidth="1"/>
    <col min="4" max="5" width="2.625" style="57" customWidth="1"/>
    <col min="6" max="6" width="1.875" style="57" customWidth="1"/>
    <col min="7" max="7" width="2.625" style="57" customWidth="1"/>
    <col min="8" max="8" width="3.375" style="57" customWidth="1"/>
    <col min="9" max="10" width="3" style="57" customWidth="1"/>
    <col min="11" max="11" width="2.875" style="57" customWidth="1"/>
    <col min="12" max="12" width="2.75" style="57" customWidth="1"/>
    <col min="13" max="19" width="2.625" style="57" customWidth="1"/>
    <col min="20" max="20" width="0.875" style="57" customWidth="1"/>
    <col min="21" max="21" width="1.125" style="57" customWidth="1"/>
    <col min="22" max="22" width="3.625" style="57" customWidth="1"/>
    <col min="23" max="23" width="3.375" style="57" customWidth="1"/>
    <col min="24" max="24" width="3.125" style="57" customWidth="1"/>
    <col min="25" max="25" width="3.375" style="57" customWidth="1"/>
    <col min="26" max="26" width="3.875" style="57" customWidth="1"/>
    <col min="27" max="27" width="3.25" style="57" customWidth="1"/>
    <col min="28" max="31" width="2.625" style="57" customWidth="1"/>
    <col min="32" max="37" width="2.375" style="57" customWidth="1"/>
    <col min="38" max="38" width="0.625" style="57" customWidth="1"/>
    <col min="39" max="39" width="0.75" style="57" customWidth="1"/>
    <col min="40" max="40" width="4" style="57" customWidth="1"/>
    <col min="41" max="41" width="2.625" style="57" customWidth="1"/>
    <col min="42" max="42" width="3.5" style="57" customWidth="1"/>
    <col min="43" max="43" width="3" style="57" customWidth="1"/>
    <col min="44" max="44" width="2.625" style="57" customWidth="1"/>
    <col min="45" max="45" width="3.125" style="57" customWidth="1"/>
    <col min="46" max="47" width="3.375" style="57" customWidth="1"/>
    <col min="48" max="48" width="3.5" style="57" customWidth="1"/>
    <col min="49" max="55" width="2.625" style="57" customWidth="1"/>
    <col min="56" max="56" width="0.875" style="57" customWidth="1"/>
    <col min="57" max="57" width="9" style="57" customWidth="1"/>
    <col min="58" max="16384" width="9" style="57"/>
  </cols>
  <sheetData>
    <row r="1" spans="2:55" ht="16.5" customHeight="1">
      <c r="B1" s="57" t="s">
        <v>584</v>
      </c>
      <c r="H1" s="169"/>
      <c r="I1" s="169"/>
      <c r="J1" s="169"/>
      <c r="K1" s="169"/>
      <c r="L1" s="169"/>
      <c r="M1" s="169"/>
      <c r="N1" s="169"/>
      <c r="O1" s="169"/>
      <c r="P1" s="169"/>
      <c r="Q1" s="169"/>
      <c r="R1" s="169"/>
      <c r="S1" s="169"/>
      <c r="T1" s="60"/>
      <c r="U1" s="61"/>
      <c r="AB1" s="169"/>
      <c r="AC1" s="169"/>
      <c r="AD1" s="169"/>
      <c r="AE1" s="169"/>
      <c r="AF1" s="169"/>
      <c r="AG1" s="169"/>
      <c r="AH1" s="169"/>
      <c r="AI1" s="169"/>
      <c r="AJ1" s="169"/>
      <c r="AK1" s="169"/>
      <c r="AL1" s="60"/>
      <c r="AM1" s="61"/>
      <c r="AT1" s="169"/>
      <c r="AU1" s="169"/>
      <c r="AV1" s="169"/>
      <c r="AW1" s="169"/>
      <c r="AX1" s="169"/>
      <c r="AY1" s="169"/>
      <c r="AZ1" s="169"/>
      <c r="BA1" s="169"/>
      <c r="BB1" s="169"/>
      <c r="BC1" s="169"/>
    </row>
    <row r="2" spans="2:55" ht="15" customHeight="1">
      <c r="B2" s="348" t="s">
        <v>504</v>
      </c>
      <c r="C2" s="348"/>
      <c r="D2" s="348"/>
      <c r="E2" s="348"/>
      <c r="F2" s="348"/>
      <c r="G2" s="348"/>
      <c r="H2" s="361"/>
      <c r="I2" s="362"/>
      <c r="J2" s="362"/>
      <c r="K2" s="362"/>
      <c r="L2" s="362"/>
      <c r="M2" s="362"/>
      <c r="N2" s="362"/>
      <c r="O2" s="362"/>
      <c r="P2" s="362"/>
      <c r="Q2" s="362"/>
      <c r="R2" s="362"/>
      <c r="S2" s="363"/>
      <c r="T2" s="60"/>
      <c r="U2" s="61"/>
      <c r="V2" s="348" t="s">
        <v>504</v>
      </c>
      <c r="W2" s="348"/>
      <c r="X2" s="348"/>
      <c r="Y2" s="348"/>
      <c r="Z2" s="348"/>
      <c r="AA2" s="348"/>
      <c r="AB2" s="361"/>
      <c r="AC2" s="362"/>
      <c r="AD2" s="362"/>
      <c r="AE2" s="362"/>
      <c r="AF2" s="362"/>
      <c r="AG2" s="362"/>
      <c r="AH2" s="362"/>
      <c r="AI2" s="362"/>
      <c r="AJ2" s="362"/>
      <c r="AK2" s="363"/>
      <c r="AL2" s="60"/>
      <c r="AM2" s="61"/>
      <c r="AN2" s="348" t="s">
        <v>504</v>
      </c>
      <c r="AO2" s="348"/>
      <c r="AP2" s="348"/>
      <c r="AQ2" s="348"/>
      <c r="AR2" s="348"/>
      <c r="AS2" s="348"/>
      <c r="AT2" s="361"/>
      <c r="AU2" s="362"/>
      <c r="AV2" s="362"/>
      <c r="AW2" s="362"/>
      <c r="AX2" s="362"/>
      <c r="AY2" s="362"/>
      <c r="AZ2" s="362"/>
      <c r="BA2" s="362"/>
      <c r="BB2" s="362"/>
      <c r="BC2" s="363"/>
    </row>
    <row r="3" spans="2:55" ht="15" customHeight="1">
      <c r="B3" s="190">
        <v>0</v>
      </c>
      <c r="C3" s="191">
        <v>1</v>
      </c>
      <c r="D3" s="191">
        <v>2</v>
      </c>
      <c r="E3" s="191">
        <v>0</v>
      </c>
      <c r="F3" s="191">
        <v>7</v>
      </c>
      <c r="G3" s="192">
        <v>6</v>
      </c>
      <c r="H3" s="364"/>
      <c r="I3" s="365"/>
      <c r="J3" s="365"/>
      <c r="K3" s="365"/>
      <c r="L3" s="365"/>
      <c r="M3" s="365"/>
      <c r="N3" s="365"/>
      <c r="O3" s="365"/>
      <c r="P3" s="365"/>
      <c r="Q3" s="365"/>
      <c r="R3" s="365"/>
      <c r="S3" s="366"/>
      <c r="T3" s="60"/>
      <c r="U3" s="61"/>
      <c r="V3" s="190">
        <v>0</v>
      </c>
      <c r="W3" s="191">
        <v>1</v>
      </c>
      <c r="X3" s="191">
        <v>2</v>
      </c>
      <c r="Y3" s="191">
        <v>0</v>
      </c>
      <c r="Z3" s="191">
        <v>7</v>
      </c>
      <c r="AA3" s="192">
        <v>6</v>
      </c>
      <c r="AB3" s="364"/>
      <c r="AC3" s="365"/>
      <c r="AD3" s="365"/>
      <c r="AE3" s="365"/>
      <c r="AF3" s="365"/>
      <c r="AG3" s="365"/>
      <c r="AH3" s="365"/>
      <c r="AI3" s="365"/>
      <c r="AJ3" s="365"/>
      <c r="AK3" s="366"/>
      <c r="AL3" s="60"/>
      <c r="AM3" s="61"/>
      <c r="AN3" s="190">
        <v>0</v>
      </c>
      <c r="AO3" s="191">
        <v>1</v>
      </c>
      <c r="AP3" s="191">
        <v>2</v>
      </c>
      <c r="AQ3" s="191">
        <v>0</v>
      </c>
      <c r="AR3" s="191">
        <v>7</v>
      </c>
      <c r="AS3" s="192">
        <v>6</v>
      </c>
      <c r="AT3" s="364"/>
      <c r="AU3" s="365"/>
      <c r="AV3" s="365"/>
      <c r="AW3" s="365"/>
      <c r="AX3" s="365"/>
      <c r="AY3" s="365"/>
      <c r="AZ3" s="365"/>
      <c r="BA3" s="365"/>
      <c r="BB3" s="365"/>
      <c r="BC3" s="366"/>
    </row>
    <row r="4" spans="2:55" ht="23.25" customHeight="1">
      <c r="B4" s="351" t="s">
        <v>586</v>
      </c>
      <c r="C4" s="352"/>
      <c r="D4" s="352"/>
      <c r="E4" s="352"/>
      <c r="F4" s="352"/>
      <c r="G4" s="353"/>
      <c r="H4" s="400" t="s">
        <v>587</v>
      </c>
      <c r="I4" s="428"/>
      <c r="J4" s="428"/>
      <c r="K4" s="401"/>
      <c r="L4" s="401"/>
      <c r="M4" s="401"/>
      <c r="N4" s="401"/>
      <c r="O4" s="401"/>
      <c r="P4" s="401"/>
      <c r="Q4" s="401"/>
      <c r="R4" s="401"/>
      <c r="S4" s="401"/>
      <c r="T4" s="170"/>
      <c r="U4" s="61"/>
      <c r="V4" s="351" t="s">
        <v>586</v>
      </c>
      <c r="W4" s="352"/>
      <c r="X4" s="352"/>
      <c r="Y4" s="352"/>
      <c r="Z4" s="352"/>
      <c r="AA4" s="353"/>
      <c r="AB4" s="400" t="s">
        <v>613</v>
      </c>
      <c r="AC4" s="401"/>
      <c r="AD4" s="401"/>
      <c r="AE4" s="401"/>
      <c r="AF4" s="401"/>
      <c r="AG4" s="401"/>
      <c r="AH4" s="401"/>
      <c r="AI4" s="401"/>
      <c r="AJ4" s="401"/>
      <c r="AK4" s="402"/>
      <c r="AL4" s="60"/>
      <c r="AM4" s="61"/>
      <c r="AN4" s="351" t="s">
        <v>586</v>
      </c>
      <c r="AO4" s="352"/>
      <c r="AP4" s="352"/>
      <c r="AQ4" s="352"/>
      <c r="AR4" s="352"/>
      <c r="AS4" s="353"/>
      <c r="AT4" s="400" t="s">
        <v>614</v>
      </c>
      <c r="AU4" s="401"/>
      <c r="AV4" s="401"/>
      <c r="AW4" s="401"/>
      <c r="AX4" s="401"/>
      <c r="AY4" s="401"/>
      <c r="AZ4" s="401"/>
      <c r="BA4" s="401"/>
      <c r="BB4" s="401"/>
      <c r="BC4" s="402"/>
    </row>
    <row r="5" spans="2:55" ht="15.75" customHeight="1">
      <c r="B5" s="351" t="s">
        <v>505</v>
      </c>
      <c r="C5" s="367"/>
      <c r="D5" s="367"/>
      <c r="E5" s="367"/>
      <c r="F5" s="367"/>
      <c r="G5" s="367"/>
      <c r="H5" s="367"/>
      <c r="I5" s="367"/>
      <c r="J5" s="368"/>
      <c r="K5" s="354" t="s">
        <v>585</v>
      </c>
      <c r="L5" s="354"/>
      <c r="M5" s="354"/>
      <c r="N5" s="354"/>
      <c r="O5" s="354"/>
      <c r="P5" s="354"/>
      <c r="Q5" s="354"/>
      <c r="R5" s="354"/>
      <c r="S5" s="354"/>
      <c r="T5" s="60"/>
      <c r="U5" s="61"/>
      <c r="V5" s="348" t="s">
        <v>505</v>
      </c>
      <c r="W5" s="348"/>
      <c r="X5" s="348"/>
      <c r="Y5" s="348"/>
      <c r="Z5" s="348"/>
      <c r="AA5" s="348"/>
      <c r="AB5" s="348"/>
      <c r="AC5" s="348" t="s">
        <v>612</v>
      </c>
      <c r="AD5" s="348"/>
      <c r="AE5" s="348"/>
      <c r="AF5" s="348"/>
      <c r="AG5" s="348"/>
      <c r="AH5" s="348"/>
      <c r="AI5" s="348"/>
      <c r="AJ5" s="348"/>
      <c r="AK5" s="348"/>
      <c r="AL5" s="60"/>
      <c r="AM5" s="61"/>
      <c r="AN5" s="348" t="s">
        <v>505</v>
      </c>
      <c r="AO5" s="348"/>
      <c r="AP5" s="348"/>
      <c r="AQ5" s="348"/>
      <c r="AR5" s="348"/>
      <c r="AS5" s="348"/>
      <c r="AT5" s="348"/>
      <c r="AU5" s="348" t="s">
        <v>612</v>
      </c>
      <c r="AV5" s="348"/>
      <c r="AW5" s="348"/>
      <c r="AX5" s="348"/>
      <c r="AY5" s="348"/>
      <c r="AZ5" s="348"/>
      <c r="BA5" s="348"/>
      <c r="BB5" s="348"/>
      <c r="BC5" s="348"/>
    </row>
    <row r="6" spans="2:55" ht="21.75" customHeight="1">
      <c r="B6" s="351" t="s">
        <v>620</v>
      </c>
      <c r="C6" s="352"/>
      <c r="D6" s="352"/>
      <c r="E6" s="352"/>
      <c r="F6" s="352"/>
      <c r="G6" s="352"/>
      <c r="H6" s="352"/>
      <c r="I6" s="352"/>
      <c r="J6" s="353"/>
      <c r="K6" s="354" t="s">
        <v>621</v>
      </c>
      <c r="L6" s="354"/>
      <c r="M6" s="354"/>
      <c r="N6" s="354"/>
      <c r="O6" s="354"/>
      <c r="P6" s="354"/>
      <c r="Q6" s="354"/>
      <c r="R6" s="354"/>
      <c r="S6" s="354"/>
      <c r="T6" s="60"/>
      <c r="U6" s="61"/>
      <c r="V6" s="351" t="s">
        <v>620</v>
      </c>
      <c r="W6" s="352"/>
      <c r="X6" s="352"/>
      <c r="Y6" s="352"/>
      <c r="Z6" s="352"/>
      <c r="AA6" s="352"/>
      <c r="AB6" s="353"/>
      <c r="AC6" s="355" t="s">
        <v>621</v>
      </c>
      <c r="AD6" s="352"/>
      <c r="AE6" s="352"/>
      <c r="AF6" s="352"/>
      <c r="AG6" s="352"/>
      <c r="AH6" s="352"/>
      <c r="AI6" s="352"/>
      <c r="AJ6" s="352"/>
      <c r="AK6" s="353"/>
      <c r="AL6" s="60"/>
      <c r="AM6" s="61"/>
      <c r="AN6" s="351" t="s">
        <v>620</v>
      </c>
      <c r="AO6" s="352"/>
      <c r="AP6" s="352"/>
      <c r="AQ6" s="352"/>
      <c r="AR6" s="352"/>
      <c r="AS6" s="352"/>
      <c r="AT6" s="353"/>
      <c r="AU6" s="355" t="s">
        <v>621</v>
      </c>
      <c r="AV6" s="352"/>
      <c r="AW6" s="352"/>
      <c r="AX6" s="352"/>
      <c r="AY6" s="352"/>
      <c r="AZ6" s="352"/>
      <c r="BA6" s="352"/>
      <c r="BB6" s="352"/>
      <c r="BC6" s="353"/>
    </row>
    <row r="7" spans="2:55" ht="14.25" customHeight="1">
      <c r="B7" s="356" t="str">
        <f>"（特別徴収義務者）"</f>
        <v>（特別徴収義務者）</v>
      </c>
      <c r="C7" s="357"/>
      <c r="D7" s="357"/>
      <c r="E7" s="357"/>
      <c r="F7" s="357"/>
      <c r="G7" s="357"/>
      <c r="H7" s="357"/>
      <c r="I7" s="357"/>
      <c r="J7" s="357"/>
      <c r="K7" s="357"/>
      <c r="L7" s="357"/>
      <c r="M7" s="357"/>
      <c r="N7" s="357"/>
      <c r="O7" s="357"/>
      <c r="P7" s="357"/>
      <c r="Q7" s="357"/>
      <c r="R7" s="357"/>
      <c r="S7" s="358"/>
      <c r="T7" s="60"/>
      <c r="U7" s="61"/>
      <c r="V7" s="356" t="str">
        <f>B7</f>
        <v>（特別徴収義務者）</v>
      </c>
      <c r="W7" s="359"/>
      <c r="X7" s="359"/>
      <c r="Y7" s="359"/>
      <c r="Z7" s="359"/>
      <c r="AA7" s="359"/>
      <c r="AB7" s="359"/>
      <c r="AC7" s="359"/>
      <c r="AD7" s="359"/>
      <c r="AE7" s="359"/>
      <c r="AF7" s="359"/>
      <c r="AG7" s="359"/>
      <c r="AH7" s="359"/>
      <c r="AI7" s="359"/>
      <c r="AJ7" s="359"/>
      <c r="AK7" s="360"/>
      <c r="AL7" s="60"/>
      <c r="AM7" s="61"/>
      <c r="AN7" s="356" t="str">
        <f>B7</f>
        <v>（特別徴収義務者）</v>
      </c>
      <c r="AO7" s="359"/>
      <c r="AP7" s="359"/>
      <c r="AQ7" s="359"/>
      <c r="AR7" s="359"/>
      <c r="AS7" s="359"/>
      <c r="AT7" s="359"/>
      <c r="AU7" s="359"/>
      <c r="AV7" s="359"/>
      <c r="AW7" s="359"/>
      <c r="AX7" s="359"/>
      <c r="AY7" s="359"/>
      <c r="AZ7" s="359"/>
      <c r="BA7" s="359"/>
      <c r="BB7" s="359"/>
      <c r="BC7" s="360"/>
    </row>
    <row r="8" spans="2:55" ht="26.25" customHeight="1">
      <c r="B8" s="406" t="s">
        <v>630</v>
      </c>
      <c r="C8" s="407"/>
      <c r="D8" s="387" t="str">
        <f>'★入力表 '!D6</f>
        <v>帯広市西♦条南■丁目●番地▲</v>
      </c>
      <c r="E8" s="387"/>
      <c r="F8" s="387"/>
      <c r="G8" s="387"/>
      <c r="H8" s="387"/>
      <c r="I8" s="387"/>
      <c r="J8" s="387"/>
      <c r="K8" s="387"/>
      <c r="L8" s="387"/>
      <c r="M8" s="387"/>
      <c r="N8" s="387"/>
      <c r="O8" s="387"/>
      <c r="P8" s="387"/>
      <c r="Q8" s="387"/>
      <c r="R8" s="387"/>
      <c r="S8" s="408"/>
      <c r="T8" s="60"/>
      <c r="U8" s="61"/>
      <c r="V8" s="406" t="s">
        <v>630</v>
      </c>
      <c r="W8" s="407"/>
      <c r="X8" s="387" t="str">
        <f>D8</f>
        <v>帯広市西♦条南■丁目●番地▲</v>
      </c>
      <c r="Y8" s="387"/>
      <c r="Z8" s="387"/>
      <c r="AA8" s="387"/>
      <c r="AB8" s="387"/>
      <c r="AC8" s="387"/>
      <c r="AD8" s="387"/>
      <c r="AE8" s="387"/>
      <c r="AF8" s="387"/>
      <c r="AG8" s="387"/>
      <c r="AH8" s="387"/>
      <c r="AI8" s="387"/>
      <c r="AJ8" s="387"/>
      <c r="AK8" s="408"/>
      <c r="AL8" s="60"/>
      <c r="AM8" s="61"/>
      <c r="AN8" s="406" t="str">
        <f>B8</f>
        <v>所在地</v>
      </c>
      <c r="AO8" s="407"/>
      <c r="AP8" s="387" t="str">
        <f>D8</f>
        <v>帯広市西♦条南■丁目●番地▲</v>
      </c>
      <c r="AQ8" s="387"/>
      <c r="AR8" s="387"/>
      <c r="AS8" s="387"/>
      <c r="AT8" s="387"/>
      <c r="AU8" s="387"/>
      <c r="AV8" s="387"/>
      <c r="AW8" s="387"/>
      <c r="AX8" s="387"/>
      <c r="AY8" s="387"/>
      <c r="AZ8" s="387"/>
      <c r="BA8" s="387"/>
      <c r="BB8" s="387"/>
      <c r="BC8" s="408"/>
    </row>
    <row r="9" spans="2:55" ht="50.25" customHeight="1">
      <c r="B9" s="406" t="s">
        <v>629</v>
      </c>
      <c r="C9" s="407"/>
      <c r="D9" s="387" t="str">
        <f>'★入力表 '!D7&amp;CHAR(10)&amp;CHAR(10)&amp;'★入力表 '!D8</f>
        <v>株式会社帯広○○△△□□観光
代表取締役　帯広　太郎</v>
      </c>
      <c r="E9" s="387"/>
      <c r="F9" s="387"/>
      <c r="G9" s="387"/>
      <c r="H9" s="387"/>
      <c r="I9" s="387"/>
      <c r="J9" s="387"/>
      <c r="K9" s="387"/>
      <c r="L9" s="387"/>
      <c r="M9" s="387"/>
      <c r="N9" s="387"/>
      <c r="O9" s="387"/>
      <c r="P9" s="387"/>
      <c r="Q9" s="387"/>
      <c r="R9" s="387"/>
      <c r="S9" s="408"/>
      <c r="T9" s="60"/>
      <c r="U9" s="61"/>
      <c r="V9" s="406" t="s">
        <v>629</v>
      </c>
      <c r="W9" s="407"/>
      <c r="X9" s="387" t="str">
        <f>D9</f>
        <v>株式会社帯広○○△△□□観光
代表取締役　帯広　太郎</v>
      </c>
      <c r="Y9" s="387"/>
      <c r="Z9" s="387"/>
      <c r="AA9" s="387"/>
      <c r="AB9" s="387"/>
      <c r="AC9" s="387"/>
      <c r="AD9" s="387"/>
      <c r="AE9" s="387"/>
      <c r="AF9" s="387"/>
      <c r="AG9" s="387"/>
      <c r="AH9" s="387"/>
      <c r="AI9" s="387"/>
      <c r="AJ9" s="387"/>
      <c r="AK9" s="408"/>
      <c r="AL9" s="60"/>
      <c r="AM9" s="61"/>
      <c r="AN9" s="406" t="str">
        <f>B9</f>
        <v>名称</v>
      </c>
      <c r="AO9" s="407"/>
      <c r="AP9" s="387" t="str">
        <f>D9</f>
        <v>株式会社帯広○○△△□□観光
代表取締役　帯広　太郎</v>
      </c>
      <c r="AQ9" s="387"/>
      <c r="AR9" s="387"/>
      <c r="AS9" s="387"/>
      <c r="AT9" s="387"/>
      <c r="AU9" s="387"/>
      <c r="AV9" s="387"/>
      <c r="AW9" s="387"/>
      <c r="AX9" s="387"/>
      <c r="AY9" s="387"/>
      <c r="AZ9" s="387"/>
      <c r="BA9" s="387"/>
      <c r="BB9" s="387"/>
      <c r="BC9" s="408"/>
    </row>
    <row r="10" spans="2:55" ht="14.25" customHeight="1">
      <c r="B10" s="403" t="str">
        <f>'★入力表 '!D10</f>
        <v>12345678</v>
      </c>
      <c r="C10" s="404"/>
      <c r="D10" s="404"/>
      <c r="E10" s="404"/>
      <c r="F10" s="404"/>
      <c r="G10" s="404"/>
      <c r="H10" s="404"/>
      <c r="I10" s="404"/>
      <c r="J10" s="404"/>
      <c r="K10" s="404"/>
      <c r="L10" s="404"/>
      <c r="M10" s="404"/>
      <c r="N10" s="404"/>
      <c r="O10" s="404"/>
      <c r="P10" s="404"/>
      <c r="Q10" s="404"/>
      <c r="R10" s="404"/>
      <c r="S10" s="405"/>
      <c r="T10" s="60"/>
      <c r="U10" s="61"/>
      <c r="V10" s="403" t="str">
        <f>B10</f>
        <v>12345678</v>
      </c>
      <c r="W10" s="404"/>
      <c r="X10" s="404"/>
      <c r="Y10" s="404"/>
      <c r="Z10" s="404"/>
      <c r="AA10" s="404"/>
      <c r="AB10" s="404"/>
      <c r="AC10" s="404"/>
      <c r="AD10" s="404"/>
      <c r="AE10" s="404"/>
      <c r="AF10" s="404"/>
      <c r="AG10" s="404"/>
      <c r="AH10" s="404"/>
      <c r="AI10" s="404"/>
      <c r="AJ10" s="404"/>
      <c r="AK10" s="405"/>
      <c r="AL10" s="60"/>
      <c r="AM10" s="61"/>
      <c r="AN10" s="403" t="str">
        <f>B10</f>
        <v>12345678</v>
      </c>
      <c r="AO10" s="404"/>
      <c r="AP10" s="404"/>
      <c r="AQ10" s="404"/>
      <c r="AR10" s="404"/>
      <c r="AS10" s="404"/>
      <c r="AT10" s="404"/>
      <c r="AU10" s="404"/>
      <c r="AV10" s="404"/>
      <c r="AW10" s="404"/>
      <c r="AX10" s="404"/>
      <c r="AY10" s="404"/>
      <c r="AZ10" s="404"/>
      <c r="BA10" s="404"/>
      <c r="BB10" s="404"/>
      <c r="BC10" s="405"/>
    </row>
    <row r="11" spans="2:55" ht="15" customHeight="1">
      <c r="B11" s="415" t="s">
        <v>588</v>
      </c>
      <c r="C11" s="416"/>
      <c r="D11" s="416"/>
      <c r="E11" s="416"/>
      <c r="F11" s="416"/>
      <c r="G11" s="416"/>
      <c r="H11" s="416"/>
      <c r="I11" s="416"/>
      <c r="J11" s="416"/>
      <c r="K11" s="416"/>
      <c r="L11" s="416"/>
      <c r="M11" s="417"/>
      <c r="N11" s="412" t="s">
        <v>507</v>
      </c>
      <c r="O11" s="413"/>
      <c r="P11" s="413"/>
      <c r="Q11" s="413"/>
      <c r="R11" s="413"/>
      <c r="S11" s="414"/>
      <c r="T11" s="60"/>
      <c r="U11" s="61"/>
      <c r="V11" s="409" t="s">
        <v>588</v>
      </c>
      <c r="W11" s="410"/>
      <c r="X11" s="410"/>
      <c r="Y11" s="410"/>
      <c r="Z11" s="410"/>
      <c r="AA11" s="410"/>
      <c r="AB11" s="410"/>
      <c r="AC11" s="410"/>
      <c r="AD11" s="410"/>
      <c r="AE11" s="411"/>
      <c r="AF11" s="412" t="s">
        <v>507</v>
      </c>
      <c r="AG11" s="413"/>
      <c r="AH11" s="413"/>
      <c r="AI11" s="413"/>
      <c r="AJ11" s="413"/>
      <c r="AK11" s="414"/>
      <c r="AL11" s="60"/>
      <c r="AM11" s="61"/>
      <c r="AN11" s="409" t="s">
        <v>588</v>
      </c>
      <c r="AO11" s="410"/>
      <c r="AP11" s="410"/>
      <c r="AQ11" s="410"/>
      <c r="AR11" s="410"/>
      <c r="AS11" s="410"/>
      <c r="AT11" s="410"/>
      <c r="AU11" s="410"/>
      <c r="AV11" s="410"/>
      <c r="AW11" s="411"/>
      <c r="AX11" s="412" t="s">
        <v>507</v>
      </c>
      <c r="AY11" s="413"/>
      <c r="AZ11" s="413"/>
      <c r="BA11" s="413"/>
      <c r="BB11" s="413"/>
      <c r="BC11" s="414"/>
    </row>
    <row r="12" spans="2:55" ht="18" customHeight="1">
      <c r="B12" s="351" t="str">
        <f>'★入力表 '!D16&amp;"　"&amp;'★入力表 '!E16&amp;"　"&amp;'★入力表 '!F16</f>
        <v>令和　8　年度</v>
      </c>
      <c r="C12" s="367"/>
      <c r="D12" s="367"/>
      <c r="E12" s="367"/>
      <c r="F12" s="367"/>
      <c r="G12" s="367"/>
      <c r="H12" s="367"/>
      <c r="I12" s="367"/>
      <c r="J12" s="367"/>
      <c r="K12" s="367"/>
      <c r="L12" s="367"/>
      <c r="M12" s="368"/>
      <c r="N12" s="418" t="str">
        <f>'★入力表 '!D14</f>
        <v>12345</v>
      </c>
      <c r="O12" s="367"/>
      <c r="P12" s="367"/>
      <c r="Q12" s="367"/>
      <c r="R12" s="367"/>
      <c r="S12" s="368"/>
      <c r="T12" s="60"/>
      <c r="U12" s="61"/>
      <c r="V12" s="351" t="str">
        <f>B12</f>
        <v>令和　8　年度</v>
      </c>
      <c r="W12" s="367"/>
      <c r="X12" s="367"/>
      <c r="Y12" s="367"/>
      <c r="Z12" s="367"/>
      <c r="AA12" s="367"/>
      <c r="AB12" s="367"/>
      <c r="AC12" s="367"/>
      <c r="AD12" s="367"/>
      <c r="AE12" s="368"/>
      <c r="AF12" s="418" t="str">
        <f>N12</f>
        <v>12345</v>
      </c>
      <c r="AG12" s="367"/>
      <c r="AH12" s="367"/>
      <c r="AI12" s="367"/>
      <c r="AJ12" s="367"/>
      <c r="AK12" s="368"/>
      <c r="AL12" s="60"/>
      <c r="AM12" s="61"/>
      <c r="AN12" s="351" t="str">
        <f>B12</f>
        <v>令和　8　年度</v>
      </c>
      <c r="AO12" s="367"/>
      <c r="AP12" s="367"/>
      <c r="AQ12" s="367"/>
      <c r="AR12" s="367"/>
      <c r="AS12" s="367"/>
      <c r="AT12" s="367"/>
      <c r="AU12" s="367"/>
      <c r="AV12" s="367"/>
      <c r="AW12" s="368"/>
      <c r="AX12" s="418" t="str">
        <f>N12</f>
        <v>12345</v>
      </c>
      <c r="AY12" s="367"/>
      <c r="AZ12" s="367"/>
      <c r="BA12" s="367"/>
      <c r="BB12" s="367"/>
      <c r="BC12" s="368"/>
    </row>
    <row r="13" spans="2:55" ht="3.75" customHeight="1">
      <c r="B13" s="338"/>
      <c r="C13" s="339"/>
      <c r="D13" s="339"/>
      <c r="E13" s="339"/>
      <c r="F13" s="339"/>
      <c r="G13" s="339"/>
      <c r="H13" s="339"/>
      <c r="I13" s="339"/>
      <c r="J13" s="339"/>
      <c r="K13" s="339"/>
      <c r="L13" s="339"/>
      <c r="M13" s="339"/>
      <c r="N13" s="339"/>
      <c r="O13" s="339"/>
      <c r="P13" s="339"/>
      <c r="Q13" s="339"/>
      <c r="R13" s="339"/>
      <c r="S13" s="340"/>
      <c r="T13" s="60"/>
      <c r="U13" s="61"/>
      <c r="V13" s="338"/>
      <c r="W13" s="339"/>
      <c r="X13" s="339"/>
      <c r="Y13" s="339"/>
      <c r="Z13" s="339"/>
      <c r="AA13" s="339"/>
      <c r="AB13" s="339"/>
      <c r="AC13" s="339"/>
      <c r="AD13" s="339"/>
      <c r="AE13" s="339"/>
      <c r="AF13" s="339"/>
      <c r="AG13" s="339"/>
      <c r="AH13" s="339"/>
      <c r="AI13" s="339"/>
      <c r="AJ13" s="339"/>
      <c r="AK13" s="340"/>
      <c r="AL13" s="60"/>
      <c r="AM13" s="61"/>
      <c r="AN13" s="338"/>
      <c r="AO13" s="339"/>
      <c r="AP13" s="339"/>
      <c r="AQ13" s="339"/>
      <c r="AR13" s="339"/>
      <c r="AS13" s="339"/>
      <c r="AT13" s="339"/>
      <c r="AU13" s="339"/>
      <c r="AV13" s="339"/>
      <c r="AW13" s="339"/>
      <c r="AX13" s="339"/>
      <c r="AY13" s="339"/>
      <c r="AZ13" s="339"/>
      <c r="BA13" s="339"/>
      <c r="BB13" s="339"/>
      <c r="BC13" s="340"/>
    </row>
    <row r="14" spans="2:55" ht="18" customHeight="1">
      <c r="B14" s="338" t="s">
        <v>506</v>
      </c>
      <c r="C14" s="339"/>
      <c r="D14" s="339"/>
      <c r="E14" s="339"/>
      <c r="F14" s="339"/>
      <c r="G14" s="339"/>
      <c r="H14" s="339"/>
      <c r="I14" s="339"/>
      <c r="J14" s="339"/>
      <c r="K14" s="339"/>
      <c r="L14" s="339"/>
      <c r="M14" s="340"/>
      <c r="N14" s="341" t="s">
        <v>498</v>
      </c>
      <c r="O14" s="342"/>
      <c r="P14" s="342"/>
      <c r="Q14" s="342"/>
      <c r="R14" s="342"/>
      <c r="S14" s="343"/>
      <c r="T14" s="60"/>
      <c r="U14" s="61"/>
      <c r="V14" s="338" t="s">
        <v>506</v>
      </c>
      <c r="W14" s="339"/>
      <c r="X14" s="339"/>
      <c r="Y14" s="339"/>
      <c r="Z14" s="339"/>
      <c r="AA14" s="339"/>
      <c r="AB14" s="339"/>
      <c r="AC14" s="339"/>
      <c r="AD14" s="339"/>
      <c r="AE14" s="340"/>
      <c r="AF14" s="344" t="s">
        <v>498</v>
      </c>
      <c r="AG14" s="345"/>
      <c r="AH14" s="345"/>
      <c r="AI14" s="345"/>
      <c r="AJ14" s="345"/>
      <c r="AK14" s="346"/>
      <c r="AL14" s="60"/>
      <c r="AM14" s="61"/>
      <c r="AN14" s="338" t="s">
        <v>506</v>
      </c>
      <c r="AO14" s="339"/>
      <c r="AP14" s="339"/>
      <c r="AQ14" s="339"/>
      <c r="AR14" s="339"/>
      <c r="AS14" s="339"/>
      <c r="AT14" s="339"/>
      <c r="AU14" s="339"/>
      <c r="AV14" s="339"/>
      <c r="AW14" s="340"/>
      <c r="AX14" s="344" t="s">
        <v>498</v>
      </c>
      <c r="AY14" s="345"/>
      <c r="AZ14" s="345"/>
      <c r="BA14" s="345"/>
      <c r="BB14" s="345"/>
      <c r="BC14" s="346"/>
    </row>
    <row r="15" spans="2:55" ht="18" customHeight="1">
      <c r="B15" s="65"/>
      <c r="C15" s="350" t="s">
        <v>623</v>
      </c>
      <c r="D15" s="350"/>
      <c r="E15" s="350">
        <f>'★入力表 '!E17</f>
        <v>8</v>
      </c>
      <c r="F15" s="350"/>
      <c r="G15" s="66" t="s">
        <v>508</v>
      </c>
      <c r="H15" s="350">
        <f>'★入力表 '!D20</f>
        <v>4</v>
      </c>
      <c r="I15" s="350"/>
      <c r="J15" s="67" t="s">
        <v>509</v>
      </c>
      <c r="K15" s="67"/>
      <c r="L15" s="67"/>
      <c r="M15" s="68"/>
      <c r="N15" s="348" t="str">
        <f>IF(AND('★入力表 '!E29="申告",★領収書!N16="申告"),"〇","")</f>
        <v/>
      </c>
      <c r="O15" s="348"/>
      <c r="P15" s="348" t="str">
        <f>IF(AND('★入力表 '!E29="更正",★領収書!P16="更正"),"〇","")</f>
        <v>〇</v>
      </c>
      <c r="Q15" s="348"/>
      <c r="R15" s="348" t="str">
        <f>IF(AND('★入力表 '!E29="決定",★領収書!R16="決定"),"〇","")</f>
        <v/>
      </c>
      <c r="S15" s="348"/>
      <c r="T15" s="60"/>
      <c r="U15" s="61"/>
      <c r="V15" s="65"/>
      <c r="W15" s="350" t="str">
        <f>C15&amp;E15</f>
        <v>令和8</v>
      </c>
      <c r="X15" s="350"/>
      <c r="Y15" s="66" t="s">
        <v>508</v>
      </c>
      <c r="Z15" s="350">
        <f>H15</f>
        <v>4</v>
      </c>
      <c r="AA15" s="350"/>
      <c r="AB15" s="67" t="s">
        <v>509</v>
      </c>
      <c r="AC15" s="67"/>
      <c r="AD15" s="67"/>
      <c r="AE15" s="68"/>
      <c r="AF15" s="348" t="str">
        <f>N15</f>
        <v/>
      </c>
      <c r="AG15" s="348"/>
      <c r="AH15" s="348" t="str">
        <f>P15</f>
        <v>〇</v>
      </c>
      <c r="AI15" s="348"/>
      <c r="AJ15" s="348" t="str">
        <f>R15</f>
        <v/>
      </c>
      <c r="AK15" s="348"/>
      <c r="AL15" s="60"/>
      <c r="AM15" s="61"/>
      <c r="AN15" s="65"/>
      <c r="AO15" s="350" t="str">
        <f>C15&amp;E15</f>
        <v>令和8</v>
      </c>
      <c r="AP15" s="350"/>
      <c r="AQ15" s="66" t="s">
        <v>508</v>
      </c>
      <c r="AR15" s="350">
        <f>H15</f>
        <v>4</v>
      </c>
      <c r="AS15" s="350"/>
      <c r="AT15" s="67" t="s">
        <v>509</v>
      </c>
      <c r="AU15" s="67"/>
      <c r="AV15" s="67"/>
      <c r="AW15" s="68"/>
      <c r="AX15" s="348" t="str">
        <f>N15</f>
        <v/>
      </c>
      <c r="AY15" s="348"/>
      <c r="AZ15" s="348" t="str">
        <f>P15</f>
        <v>〇</v>
      </c>
      <c r="BA15" s="348"/>
      <c r="BB15" s="348" t="str">
        <f>R15</f>
        <v/>
      </c>
      <c r="BC15" s="348"/>
    </row>
    <row r="16" spans="2:55" ht="27" customHeight="1">
      <c r="B16" s="69" t="s">
        <v>510</v>
      </c>
      <c r="C16" s="347" t="s">
        <v>623</v>
      </c>
      <c r="D16" s="347"/>
      <c r="E16" s="347">
        <f>'★入力表 '!E18</f>
        <v>8</v>
      </c>
      <c r="F16" s="347"/>
      <c r="G16" s="70" t="s">
        <v>508</v>
      </c>
      <c r="H16" s="347">
        <f>IF(ISBLANK('★入力表 '!F20), IF(ISBLANK('★入力表 '!E20), "", '★入力表 '!E20), '★入力表 '!F20)</f>
        <v>6</v>
      </c>
      <c r="I16" s="347"/>
      <c r="J16" s="71" t="s">
        <v>511</v>
      </c>
      <c r="K16" s="71"/>
      <c r="L16" s="71"/>
      <c r="M16" s="72" t="s">
        <v>512</v>
      </c>
      <c r="N16" s="349" t="s">
        <v>589</v>
      </c>
      <c r="O16" s="349"/>
      <c r="P16" s="349" t="s">
        <v>590</v>
      </c>
      <c r="Q16" s="349"/>
      <c r="R16" s="349" t="s">
        <v>591</v>
      </c>
      <c r="S16" s="349"/>
      <c r="T16" s="60"/>
      <c r="U16" s="61"/>
      <c r="V16" s="69" t="s">
        <v>510</v>
      </c>
      <c r="W16" s="347" t="str">
        <f>C16&amp;E16</f>
        <v>令和8</v>
      </c>
      <c r="X16" s="347"/>
      <c r="Y16" s="70" t="s">
        <v>508</v>
      </c>
      <c r="Z16" s="347">
        <f>H16</f>
        <v>6</v>
      </c>
      <c r="AA16" s="347"/>
      <c r="AB16" s="71" t="s">
        <v>511</v>
      </c>
      <c r="AC16" s="71"/>
      <c r="AD16" s="71"/>
      <c r="AE16" s="72" t="s">
        <v>512</v>
      </c>
      <c r="AF16" s="349" t="s">
        <v>589</v>
      </c>
      <c r="AG16" s="349"/>
      <c r="AH16" s="349" t="s">
        <v>590</v>
      </c>
      <c r="AI16" s="349"/>
      <c r="AJ16" s="349" t="s">
        <v>591</v>
      </c>
      <c r="AK16" s="349"/>
      <c r="AL16" s="60"/>
      <c r="AM16" s="61"/>
      <c r="AN16" s="69" t="s">
        <v>510</v>
      </c>
      <c r="AO16" s="347" t="str">
        <f>C16&amp;E16</f>
        <v>令和8</v>
      </c>
      <c r="AP16" s="347"/>
      <c r="AQ16" s="70" t="s">
        <v>508</v>
      </c>
      <c r="AR16" s="347">
        <f>H16</f>
        <v>6</v>
      </c>
      <c r="AS16" s="347"/>
      <c r="AT16" s="71" t="s">
        <v>511</v>
      </c>
      <c r="AU16" s="71"/>
      <c r="AV16" s="71"/>
      <c r="AW16" s="72" t="s">
        <v>512</v>
      </c>
      <c r="AX16" s="349" t="s">
        <v>589</v>
      </c>
      <c r="AY16" s="349"/>
      <c r="AZ16" s="349" t="s">
        <v>590</v>
      </c>
      <c r="BA16" s="349"/>
      <c r="BB16" s="349" t="s">
        <v>591</v>
      </c>
      <c r="BC16" s="349"/>
    </row>
    <row r="17" spans="2:55" ht="12" customHeight="1">
      <c r="B17" s="419"/>
      <c r="C17" s="420"/>
      <c r="D17" s="420"/>
      <c r="E17" s="421"/>
      <c r="F17" s="421"/>
      <c r="G17" s="421"/>
      <c r="H17" s="180"/>
      <c r="I17" s="181" t="s">
        <v>516</v>
      </c>
      <c r="J17" s="181" t="s">
        <v>517</v>
      </c>
      <c r="K17" s="182" t="s">
        <v>514</v>
      </c>
      <c r="L17" s="181" t="s">
        <v>515</v>
      </c>
      <c r="M17" s="181" t="s">
        <v>516</v>
      </c>
      <c r="N17" s="181" t="s">
        <v>517</v>
      </c>
      <c r="O17" s="181" t="s">
        <v>518</v>
      </c>
      <c r="P17" s="181" t="s">
        <v>515</v>
      </c>
      <c r="Q17" s="181" t="s">
        <v>516</v>
      </c>
      <c r="R17" s="181" t="s">
        <v>517</v>
      </c>
      <c r="S17" s="183" t="s">
        <v>519</v>
      </c>
      <c r="T17" s="60"/>
      <c r="U17" s="61"/>
      <c r="V17" s="425"/>
      <c r="W17" s="426"/>
      <c r="X17" s="426"/>
      <c r="Y17" s="427"/>
      <c r="Z17" s="184"/>
      <c r="AA17" s="181" t="s">
        <v>516</v>
      </c>
      <c r="AB17" s="181" t="s">
        <v>517</v>
      </c>
      <c r="AC17" s="182" t="s">
        <v>514</v>
      </c>
      <c r="AD17" s="181" t="s">
        <v>515</v>
      </c>
      <c r="AE17" s="181" t="s">
        <v>516</v>
      </c>
      <c r="AF17" s="181" t="s">
        <v>517</v>
      </c>
      <c r="AG17" s="181" t="s">
        <v>518</v>
      </c>
      <c r="AH17" s="181" t="s">
        <v>515</v>
      </c>
      <c r="AI17" s="181" t="s">
        <v>516</v>
      </c>
      <c r="AJ17" s="181" t="s">
        <v>517</v>
      </c>
      <c r="AK17" s="183" t="s">
        <v>519</v>
      </c>
      <c r="AL17" s="60"/>
      <c r="AM17" s="61"/>
      <c r="AN17" s="425"/>
      <c r="AO17" s="426"/>
      <c r="AP17" s="426"/>
      <c r="AQ17" s="427"/>
      <c r="AR17" s="184"/>
      <c r="AS17" s="181" t="s">
        <v>516</v>
      </c>
      <c r="AT17" s="181" t="s">
        <v>517</v>
      </c>
      <c r="AU17" s="182" t="s">
        <v>514</v>
      </c>
      <c r="AV17" s="181" t="s">
        <v>515</v>
      </c>
      <c r="AW17" s="181" t="s">
        <v>516</v>
      </c>
      <c r="AX17" s="181" t="s">
        <v>517</v>
      </c>
      <c r="AY17" s="181" t="s">
        <v>518</v>
      </c>
      <c r="AZ17" s="181" t="s">
        <v>515</v>
      </c>
      <c r="BA17" s="181" t="s">
        <v>516</v>
      </c>
      <c r="BB17" s="181" t="s">
        <v>517</v>
      </c>
      <c r="BC17" s="183" t="s">
        <v>519</v>
      </c>
    </row>
    <row r="18" spans="2:55" ht="18" customHeight="1">
      <c r="B18" s="412" t="s">
        <v>513</v>
      </c>
      <c r="C18" s="413"/>
      <c r="D18" s="413"/>
      <c r="E18" s="413"/>
      <c r="F18" s="413"/>
      <c r="G18" s="414"/>
      <c r="H18" s="185" t="s">
        <v>598</v>
      </c>
      <c r="I18" s="90" t="str">
        <f>MID(RIGHT(REPT(" ",11) &amp; TEXT('★入力表 '!N22, REPT("#",11)), 11), 1, 1)</f>
        <v xml:space="preserve"> </v>
      </c>
      <c r="J18" s="73" t="str">
        <f>MID(RIGHT(REPT(" ",11) &amp; TEXT('★入力表 '!N22, REPT("#",11)), 11), 2, 1)</f>
        <v xml:space="preserve"> </v>
      </c>
      <c r="K18" s="174" t="str">
        <f>MID(RIGHT(REPT(" ",11) &amp; TEXT('★入力表 '!N22, REPT("#",11)), 11), 3, 1)</f>
        <v xml:space="preserve"> </v>
      </c>
      <c r="L18" s="73" t="str">
        <f>MID(RIGHT(REPT(" ",11) &amp; TEXT('★入力表 '!N22, REPT("#",11)), 11), 4, 1)</f>
        <v xml:space="preserve"> </v>
      </c>
      <c r="M18" s="73" t="str">
        <f>MID(RIGHT(REPT(" ",11) &amp; TEXT('★入力表 '!N22, REPT("#",11)), 11), 5, 1)</f>
        <v>2</v>
      </c>
      <c r="N18" s="73" t="str">
        <f>MID(RIGHT(REPT(" ",11) &amp; TEXT('★入力表 '!N22, REPT("#",11)), 11), 6, 1)</f>
        <v>8</v>
      </c>
      <c r="O18" s="73" t="str">
        <f>MID(RIGHT(REPT(" ",11) &amp; TEXT('★入力表 '!N22, REPT("#",11)), 11), 7, 1)</f>
        <v>8</v>
      </c>
      <c r="P18" s="73" t="str">
        <f>MID(RIGHT(REPT(" ",11) &amp; TEXT('★入力表 '!N22, REPT("#",11)), 11), 8, 1)</f>
        <v>4</v>
      </c>
      <c r="Q18" s="73" t="str">
        <f>MID(RIGHT(REPT(" ",11) &amp; TEXT('★入力表 '!N22, REPT("#",11)), 11), 9, 1)</f>
        <v>2</v>
      </c>
      <c r="R18" s="73" t="str">
        <f>MID(RIGHT(REPT(" ",11) &amp; TEXT('★入力表 '!N22, REPT("#",11)), 11), 10, 1)</f>
        <v>0</v>
      </c>
      <c r="S18" s="74" t="str">
        <f>MID(RIGHT(REPT(" ",11) &amp; TEXT('★入力表 '!N22, REPT("0",11)), 11), 11, 1)</f>
        <v>0</v>
      </c>
      <c r="T18" s="60"/>
      <c r="U18" s="61"/>
      <c r="V18" s="373" t="s">
        <v>513</v>
      </c>
      <c r="W18" s="373"/>
      <c r="X18" s="373"/>
      <c r="Y18" s="373"/>
      <c r="Z18" s="185" t="s">
        <v>598</v>
      </c>
      <c r="AA18" s="90" t="str">
        <f t="shared" ref="AA18:AK24" si="0">I18</f>
        <v xml:space="preserve"> </v>
      </c>
      <c r="AB18" s="73" t="str">
        <f t="shared" si="0"/>
        <v xml:space="preserve"> </v>
      </c>
      <c r="AC18" s="174" t="str">
        <f t="shared" si="0"/>
        <v xml:space="preserve"> </v>
      </c>
      <c r="AD18" s="73" t="str">
        <f t="shared" si="0"/>
        <v xml:space="preserve"> </v>
      </c>
      <c r="AE18" s="73" t="str">
        <f t="shared" si="0"/>
        <v>2</v>
      </c>
      <c r="AF18" s="73" t="str">
        <f t="shared" si="0"/>
        <v>8</v>
      </c>
      <c r="AG18" s="73" t="str">
        <f t="shared" si="0"/>
        <v>8</v>
      </c>
      <c r="AH18" s="73" t="str">
        <f t="shared" si="0"/>
        <v>4</v>
      </c>
      <c r="AI18" s="73" t="str">
        <f t="shared" si="0"/>
        <v>2</v>
      </c>
      <c r="AJ18" s="73" t="str">
        <f t="shared" si="0"/>
        <v>0</v>
      </c>
      <c r="AK18" s="74" t="str">
        <f t="shared" si="0"/>
        <v>0</v>
      </c>
      <c r="AL18" s="60"/>
      <c r="AM18" s="61"/>
      <c r="AN18" s="373" t="s">
        <v>513</v>
      </c>
      <c r="AO18" s="373"/>
      <c r="AP18" s="373"/>
      <c r="AQ18" s="373"/>
      <c r="AR18" s="185" t="s">
        <v>598</v>
      </c>
      <c r="AS18" s="90" t="str">
        <f t="shared" ref="AS18:BC24" si="1">I18</f>
        <v xml:space="preserve"> </v>
      </c>
      <c r="AT18" s="73" t="str">
        <f t="shared" si="1"/>
        <v xml:space="preserve"> </v>
      </c>
      <c r="AU18" s="174" t="str">
        <f t="shared" si="1"/>
        <v xml:space="preserve"> </v>
      </c>
      <c r="AV18" s="73" t="str">
        <f t="shared" si="1"/>
        <v xml:space="preserve"> </v>
      </c>
      <c r="AW18" s="73" t="str">
        <f t="shared" si="1"/>
        <v>2</v>
      </c>
      <c r="AX18" s="73" t="str">
        <f t="shared" si="1"/>
        <v>8</v>
      </c>
      <c r="AY18" s="73" t="str">
        <f t="shared" si="1"/>
        <v>8</v>
      </c>
      <c r="AZ18" s="73" t="str">
        <f t="shared" si="1"/>
        <v>4</v>
      </c>
      <c r="BA18" s="73" t="str">
        <f t="shared" si="1"/>
        <v>2</v>
      </c>
      <c r="BB18" s="73" t="str">
        <f t="shared" si="1"/>
        <v>0</v>
      </c>
      <c r="BC18" s="74" t="str">
        <f t="shared" si="1"/>
        <v>0</v>
      </c>
    </row>
    <row r="19" spans="2:55" ht="20.100000000000001" customHeight="1">
      <c r="B19" s="344" t="s">
        <v>605</v>
      </c>
      <c r="C19" s="345"/>
      <c r="D19" s="345"/>
      <c r="E19" s="345"/>
      <c r="F19" s="345"/>
      <c r="G19" s="346"/>
      <c r="H19" s="186" t="s">
        <v>599</v>
      </c>
      <c r="I19" s="62" t="str">
        <f>MID(RIGHT(REPT(" ",11) &amp; TEXT('★入力表 '!N23, REPT("#",11)), 11), 1, 1)</f>
        <v xml:space="preserve"> </v>
      </c>
      <c r="J19" s="63" t="str">
        <f>MID(RIGHT(REPT(" ",11) &amp; TEXT('★入力表 '!N23, REPT("#",11)), 11), 2, 1)</f>
        <v xml:space="preserve"> </v>
      </c>
      <c r="K19" s="175" t="str">
        <f>MID(RIGHT(REPT(" ",11) &amp; TEXT('★入力表 '!N23, REPT("#",11)), 11), 3, 1)</f>
        <v xml:space="preserve"> </v>
      </c>
      <c r="L19" s="63" t="str">
        <f>MID(RIGHT(REPT(" ",11) &amp; TEXT('★入力表 '!N23, REPT("#",11)), 11), 4, 1)</f>
        <v xml:space="preserve"> </v>
      </c>
      <c r="M19" s="63" t="str">
        <f>MID(RIGHT(REPT(" ",11) &amp; TEXT('★入力表 '!N23, REPT("#",11)), 11), 5, 1)</f>
        <v xml:space="preserve"> </v>
      </c>
      <c r="N19" s="63" t="str">
        <f>MID(RIGHT(REPT(" ",11) &amp; TEXT('★入力表 '!N23, REPT("#",11)), 11), 6, 1)</f>
        <v xml:space="preserve"> </v>
      </c>
      <c r="O19" s="63" t="str">
        <f>MID(RIGHT(REPT(" ",11) &amp; TEXT('★入力表 '!N23, REPT("#",11)), 11), 7, 1)</f>
        <v xml:space="preserve"> </v>
      </c>
      <c r="P19" s="63" t="str">
        <f>MID(RIGHT(REPT(" ",11) &amp; TEXT('★入力表 '!N23, REPT("#",11)), 11), 8, 1)</f>
        <v xml:space="preserve"> </v>
      </c>
      <c r="Q19" s="63" t="str">
        <f>MID(RIGHT(REPT(" ",11) &amp; TEXT('★入力表 '!N23, REPT("#",11)), 11), 9, 1)</f>
        <v xml:space="preserve"> </v>
      </c>
      <c r="R19" s="63" t="str">
        <f>MID(RIGHT(REPT(" ",11) &amp; TEXT('★入力表 '!N23, REPT("#",11)), 11), 10, 1)</f>
        <v xml:space="preserve"> </v>
      </c>
      <c r="S19" s="64" t="str">
        <f>MID(RIGHT(REPT(" ",11) &amp; TEXT('★入力表 '!N23, REPT("0",11)), 11), 11, 1)</f>
        <v>0</v>
      </c>
      <c r="T19" s="60"/>
      <c r="U19" s="61"/>
      <c r="V19" s="373" t="s">
        <v>594</v>
      </c>
      <c r="W19" s="373"/>
      <c r="X19" s="373"/>
      <c r="Y19" s="373"/>
      <c r="Z19" s="186" t="s">
        <v>599</v>
      </c>
      <c r="AA19" s="62" t="str">
        <f t="shared" si="0"/>
        <v xml:space="preserve"> </v>
      </c>
      <c r="AB19" s="63" t="str">
        <f t="shared" si="0"/>
        <v xml:space="preserve"> </v>
      </c>
      <c r="AC19" s="175" t="str">
        <f t="shared" si="0"/>
        <v xml:space="preserve"> </v>
      </c>
      <c r="AD19" s="63" t="str">
        <f t="shared" si="0"/>
        <v xml:space="preserve"> </v>
      </c>
      <c r="AE19" s="63" t="str">
        <f t="shared" si="0"/>
        <v xml:space="preserve"> </v>
      </c>
      <c r="AF19" s="63" t="str">
        <f t="shared" si="0"/>
        <v xml:space="preserve"> </v>
      </c>
      <c r="AG19" s="63" t="str">
        <f t="shared" si="0"/>
        <v xml:space="preserve"> </v>
      </c>
      <c r="AH19" s="63" t="str">
        <f t="shared" si="0"/>
        <v xml:space="preserve"> </v>
      </c>
      <c r="AI19" s="63" t="str">
        <f t="shared" si="0"/>
        <v xml:space="preserve"> </v>
      </c>
      <c r="AJ19" s="63" t="str">
        <f t="shared" si="0"/>
        <v xml:space="preserve"> </v>
      </c>
      <c r="AK19" s="64" t="str">
        <f t="shared" si="0"/>
        <v>0</v>
      </c>
      <c r="AL19" s="60"/>
      <c r="AM19" s="61"/>
      <c r="AN19" s="373" t="s">
        <v>594</v>
      </c>
      <c r="AO19" s="373"/>
      <c r="AP19" s="373"/>
      <c r="AQ19" s="373"/>
      <c r="AR19" s="186" t="s">
        <v>599</v>
      </c>
      <c r="AS19" s="62" t="str">
        <f t="shared" si="1"/>
        <v xml:space="preserve"> </v>
      </c>
      <c r="AT19" s="63" t="str">
        <f t="shared" si="1"/>
        <v xml:space="preserve"> </v>
      </c>
      <c r="AU19" s="175" t="str">
        <f t="shared" si="1"/>
        <v xml:space="preserve"> </v>
      </c>
      <c r="AV19" s="63" t="str">
        <f t="shared" si="1"/>
        <v xml:space="preserve"> </v>
      </c>
      <c r="AW19" s="63" t="str">
        <f t="shared" si="1"/>
        <v xml:space="preserve"> </v>
      </c>
      <c r="AX19" s="63" t="str">
        <f t="shared" si="1"/>
        <v xml:space="preserve"> </v>
      </c>
      <c r="AY19" s="63" t="str">
        <f t="shared" si="1"/>
        <v xml:space="preserve"> </v>
      </c>
      <c r="AZ19" s="63" t="str">
        <f t="shared" si="1"/>
        <v xml:space="preserve"> </v>
      </c>
      <c r="BA19" s="63" t="str">
        <f t="shared" si="1"/>
        <v xml:space="preserve"> </v>
      </c>
      <c r="BB19" s="63" t="str">
        <f t="shared" si="1"/>
        <v xml:space="preserve"> </v>
      </c>
      <c r="BC19" s="64" t="str">
        <f t="shared" si="1"/>
        <v>0</v>
      </c>
    </row>
    <row r="20" spans="2:55" ht="20.100000000000001" customHeight="1">
      <c r="B20" s="422" t="s">
        <v>595</v>
      </c>
      <c r="C20" s="423"/>
      <c r="D20" s="423"/>
      <c r="E20" s="423"/>
      <c r="F20" s="423"/>
      <c r="G20" s="424"/>
      <c r="H20" s="186" t="s">
        <v>600</v>
      </c>
      <c r="I20" s="62" t="str">
        <f>MID(RIGHT(REPT(" ",11) &amp; TEXT('★入力表 '!N24, REPT("#",11)), 11), 1, 1)</f>
        <v xml:space="preserve"> </v>
      </c>
      <c r="J20" s="63" t="str">
        <f>MID(RIGHT(REPT(" ",11) &amp; TEXT('★入力表 '!N24, REPT("#",11)), 11), 2, 1)</f>
        <v xml:space="preserve"> </v>
      </c>
      <c r="K20" s="175" t="str">
        <f>MID(RIGHT(REPT(" ",11) &amp; TEXT('★入力表 '!N24, REPT("#",11)), 11), 3, 1)</f>
        <v xml:space="preserve"> </v>
      </c>
      <c r="L20" s="63" t="str">
        <f>MID(RIGHT(REPT(" ",11) &amp; TEXT('★入力表 '!N24, REPT("#",11)), 11), 4, 1)</f>
        <v xml:space="preserve"> </v>
      </c>
      <c r="M20" s="63" t="str">
        <f>MID(RIGHT(REPT(" ",11) &amp; TEXT('★入力表 '!N24, REPT("#",11)), 11), 5, 1)</f>
        <v xml:space="preserve"> </v>
      </c>
      <c r="N20" s="63" t="str">
        <f>MID(RIGHT(REPT(" ",11) &amp; TEXT('★入力表 '!N24, REPT("#",11)), 11), 6, 1)</f>
        <v xml:space="preserve"> </v>
      </c>
      <c r="O20" s="63" t="str">
        <f>MID(RIGHT(REPT(" ",11) &amp; TEXT('★入力表 '!N24, REPT("#",11)), 11), 7, 1)</f>
        <v xml:space="preserve"> </v>
      </c>
      <c r="P20" s="63" t="str">
        <f>MID(RIGHT(REPT(" ",11) &amp; TEXT('★入力表 '!N24, REPT("#",11)), 11), 8, 1)</f>
        <v xml:space="preserve"> </v>
      </c>
      <c r="Q20" s="63" t="str">
        <f>MID(RIGHT(REPT(" ",11) &amp; TEXT('★入力表 '!N24, REPT("#",11)), 11), 9, 1)</f>
        <v xml:space="preserve"> </v>
      </c>
      <c r="R20" s="63" t="str">
        <f>MID(RIGHT(REPT(" ",11) &amp; TEXT('★入力表 '!N24, REPT("#",11)), 11), 10, 1)</f>
        <v xml:space="preserve"> </v>
      </c>
      <c r="S20" s="64" t="str">
        <f>MID(RIGHT(REPT(" ",11) &amp; TEXT('★入力表 '!N24, REPT("0",11)), 11), 11, 1)</f>
        <v>0</v>
      </c>
      <c r="T20" s="60"/>
      <c r="U20" s="61"/>
      <c r="V20" s="396" t="s">
        <v>606</v>
      </c>
      <c r="W20" s="396"/>
      <c r="X20" s="396"/>
      <c r="Y20" s="396"/>
      <c r="Z20" s="186" t="s">
        <v>600</v>
      </c>
      <c r="AA20" s="62" t="str">
        <f t="shared" si="0"/>
        <v xml:space="preserve"> </v>
      </c>
      <c r="AB20" s="63" t="str">
        <f t="shared" si="0"/>
        <v xml:space="preserve"> </v>
      </c>
      <c r="AC20" s="175" t="str">
        <f t="shared" si="0"/>
        <v xml:space="preserve"> </v>
      </c>
      <c r="AD20" s="63" t="str">
        <f t="shared" si="0"/>
        <v xml:space="preserve"> </v>
      </c>
      <c r="AE20" s="63" t="str">
        <f t="shared" si="0"/>
        <v xml:space="preserve"> </v>
      </c>
      <c r="AF20" s="63" t="str">
        <f t="shared" si="0"/>
        <v xml:space="preserve"> </v>
      </c>
      <c r="AG20" s="63" t="str">
        <f t="shared" si="0"/>
        <v xml:space="preserve"> </v>
      </c>
      <c r="AH20" s="63" t="str">
        <f t="shared" si="0"/>
        <v xml:space="preserve"> </v>
      </c>
      <c r="AI20" s="63" t="str">
        <f t="shared" si="0"/>
        <v xml:space="preserve"> </v>
      </c>
      <c r="AJ20" s="63" t="str">
        <f t="shared" si="0"/>
        <v xml:space="preserve"> </v>
      </c>
      <c r="AK20" s="64" t="str">
        <f t="shared" si="0"/>
        <v>0</v>
      </c>
      <c r="AL20" s="60"/>
      <c r="AM20" s="61"/>
      <c r="AN20" s="396" t="s">
        <v>606</v>
      </c>
      <c r="AO20" s="396"/>
      <c r="AP20" s="396"/>
      <c r="AQ20" s="396"/>
      <c r="AR20" s="186" t="s">
        <v>600</v>
      </c>
      <c r="AS20" s="62" t="str">
        <f t="shared" si="1"/>
        <v xml:space="preserve"> </v>
      </c>
      <c r="AT20" s="63" t="str">
        <f t="shared" si="1"/>
        <v xml:space="preserve"> </v>
      </c>
      <c r="AU20" s="175" t="str">
        <f t="shared" si="1"/>
        <v xml:space="preserve"> </v>
      </c>
      <c r="AV20" s="63" t="str">
        <f t="shared" si="1"/>
        <v xml:space="preserve"> </v>
      </c>
      <c r="AW20" s="63" t="str">
        <f t="shared" si="1"/>
        <v xml:space="preserve"> </v>
      </c>
      <c r="AX20" s="63" t="str">
        <f t="shared" si="1"/>
        <v xml:space="preserve"> </v>
      </c>
      <c r="AY20" s="63" t="str">
        <f t="shared" si="1"/>
        <v xml:space="preserve"> </v>
      </c>
      <c r="AZ20" s="63" t="str">
        <f t="shared" si="1"/>
        <v xml:space="preserve"> </v>
      </c>
      <c r="BA20" s="63" t="str">
        <f t="shared" si="1"/>
        <v xml:space="preserve"> </v>
      </c>
      <c r="BB20" s="63" t="str">
        <f t="shared" si="1"/>
        <v xml:space="preserve"> </v>
      </c>
      <c r="BC20" s="64" t="str">
        <f t="shared" si="1"/>
        <v>0</v>
      </c>
    </row>
    <row r="21" spans="2:55" ht="20.100000000000001" customHeight="1">
      <c r="B21" s="422" t="s">
        <v>592</v>
      </c>
      <c r="C21" s="423"/>
      <c r="D21" s="423"/>
      <c r="E21" s="423"/>
      <c r="F21" s="423"/>
      <c r="G21" s="424"/>
      <c r="H21" s="186" t="s">
        <v>601</v>
      </c>
      <c r="I21" s="62" t="str">
        <f>MID(RIGHT(REPT(" ",11) &amp; TEXT('★入力表 '!N25, REPT("#",11)), 11), 1, 1)</f>
        <v xml:space="preserve"> </v>
      </c>
      <c r="J21" s="63" t="str">
        <f>MID(RIGHT(REPT(" ",11) &amp; TEXT('★入力表 '!N25, REPT("#",11)), 11), 2, 1)</f>
        <v xml:space="preserve"> </v>
      </c>
      <c r="K21" s="175" t="str">
        <f>MID(RIGHT(REPT(" ",11) &amp; TEXT('★入力表 '!N25, REPT("#",11)), 11), 3, 1)</f>
        <v xml:space="preserve"> </v>
      </c>
      <c r="L21" s="63" t="str">
        <f>MID(RIGHT(REPT(" ",11) &amp; TEXT('★入力表 '!N25, REPT("#",11)), 11), 4, 1)</f>
        <v xml:space="preserve"> </v>
      </c>
      <c r="M21" s="63" t="str">
        <f>MID(RIGHT(REPT(" ",11) &amp; TEXT('★入力表 '!N25, REPT("#",11)), 11), 5, 1)</f>
        <v xml:space="preserve"> </v>
      </c>
      <c r="N21" s="63" t="str">
        <f>MID(RIGHT(REPT(" ",11) &amp; TEXT('★入力表 '!N25, REPT("#",11)), 11), 6, 1)</f>
        <v xml:space="preserve"> </v>
      </c>
      <c r="O21" s="63" t="str">
        <f>MID(RIGHT(REPT(" ",11) &amp; TEXT('★入力表 '!N25, REPT("#",11)), 11), 7, 1)</f>
        <v xml:space="preserve"> </v>
      </c>
      <c r="P21" s="63" t="str">
        <f>MID(RIGHT(REPT(" ",11) &amp; TEXT('★入力表 '!N25, REPT("#",11)), 11), 8, 1)</f>
        <v xml:space="preserve"> </v>
      </c>
      <c r="Q21" s="63" t="str">
        <f>MID(RIGHT(REPT(" ",11) &amp; TEXT('★入力表 '!N25, REPT("#",11)), 11), 9, 1)</f>
        <v xml:space="preserve"> </v>
      </c>
      <c r="R21" s="63" t="str">
        <f>MID(RIGHT(REPT(" ",11) &amp; TEXT('★入力表 '!N25, REPT("#",11)), 11), 10, 1)</f>
        <v xml:space="preserve"> </v>
      </c>
      <c r="S21" s="64" t="str">
        <f>MID(RIGHT(REPT(" ",11) &amp; TEXT('★入力表 '!N25, REPT("0",11)), 11), 11, 1)</f>
        <v>0</v>
      </c>
      <c r="T21" s="60"/>
      <c r="U21" s="61"/>
      <c r="V21" s="396" t="s">
        <v>607</v>
      </c>
      <c r="W21" s="396"/>
      <c r="X21" s="396"/>
      <c r="Y21" s="396"/>
      <c r="Z21" s="186" t="s">
        <v>601</v>
      </c>
      <c r="AA21" s="62" t="str">
        <f t="shared" si="0"/>
        <v xml:space="preserve"> </v>
      </c>
      <c r="AB21" s="63" t="str">
        <f t="shared" si="0"/>
        <v xml:space="preserve"> </v>
      </c>
      <c r="AC21" s="175" t="str">
        <f t="shared" si="0"/>
        <v xml:space="preserve"> </v>
      </c>
      <c r="AD21" s="63" t="str">
        <f t="shared" si="0"/>
        <v xml:space="preserve"> </v>
      </c>
      <c r="AE21" s="63" t="str">
        <f t="shared" si="0"/>
        <v xml:space="preserve"> </v>
      </c>
      <c r="AF21" s="63" t="str">
        <f t="shared" si="0"/>
        <v xml:space="preserve"> </v>
      </c>
      <c r="AG21" s="63" t="str">
        <f t="shared" si="0"/>
        <v xml:space="preserve"> </v>
      </c>
      <c r="AH21" s="63" t="str">
        <f t="shared" si="0"/>
        <v xml:space="preserve"> </v>
      </c>
      <c r="AI21" s="63" t="str">
        <f t="shared" si="0"/>
        <v xml:space="preserve"> </v>
      </c>
      <c r="AJ21" s="63" t="str">
        <f t="shared" si="0"/>
        <v xml:space="preserve"> </v>
      </c>
      <c r="AK21" s="64" t="str">
        <f t="shared" si="0"/>
        <v>0</v>
      </c>
      <c r="AL21" s="60"/>
      <c r="AM21" s="61"/>
      <c r="AN21" s="396" t="s">
        <v>607</v>
      </c>
      <c r="AO21" s="396"/>
      <c r="AP21" s="396"/>
      <c r="AQ21" s="396"/>
      <c r="AR21" s="186" t="s">
        <v>601</v>
      </c>
      <c r="AS21" s="62" t="str">
        <f t="shared" si="1"/>
        <v xml:space="preserve"> </v>
      </c>
      <c r="AT21" s="63" t="str">
        <f t="shared" si="1"/>
        <v xml:space="preserve"> </v>
      </c>
      <c r="AU21" s="175" t="str">
        <f t="shared" si="1"/>
        <v xml:space="preserve"> </v>
      </c>
      <c r="AV21" s="63" t="str">
        <f t="shared" si="1"/>
        <v xml:space="preserve"> </v>
      </c>
      <c r="AW21" s="63" t="str">
        <f t="shared" si="1"/>
        <v xml:space="preserve"> </v>
      </c>
      <c r="AX21" s="63" t="str">
        <f t="shared" si="1"/>
        <v xml:space="preserve"> </v>
      </c>
      <c r="AY21" s="63" t="str">
        <f t="shared" si="1"/>
        <v xml:space="preserve"> </v>
      </c>
      <c r="AZ21" s="63" t="str">
        <f t="shared" si="1"/>
        <v xml:space="preserve"> </v>
      </c>
      <c r="BA21" s="63" t="str">
        <f t="shared" si="1"/>
        <v xml:space="preserve"> </v>
      </c>
      <c r="BB21" s="63" t="str">
        <f t="shared" si="1"/>
        <v xml:space="preserve"> </v>
      </c>
      <c r="BC21" s="64" t="str">
        <f t="shared" si="1"/>
        <v>0</v>
      </c>
    </row>
    <row r="22" spans="2:55" ht="20.100000000000001" customHeight="1">
      <c r="B22" s="344" t="s">
        <v>593</v>
      </c>
      <c r="C22" s="345"/>
      <c r="D22" s="345"/>
      <c r="E22" s="345"/>
      <c r="F22" s="345"/>
      <c r="G22" s="346"/>
      <c r="H22" s="186" t="s">
        <v>602</v>
      </c>
      <c r="I22" s="62" t="str">
        <f>MID(RIGHT(REPT(" ",11) &amp; TEXT('★入力表 '!N26, REPT("#",11)), 11), 1, 1)</f>
        <v xml:space="preserve"> </v>
      </c>
      <c r="J22" s="63" t="str">
        <f>MID(RIGHT(REPT(" ",11) &amp; TEXT('★入力表 '!N26, REPT("#",11)), 11), 2, 1)</f>
        <v xml:space="preserve"> </v>
      </c>
      <c r="K22" s="175" t="str">
        <f>MID(RIGHT(REPT(" ",11) &amp; TEXT('★入力表 '!N26, REPT("#",11)), 11), 3, 1)</f>
        <v xml:space="preserve"> </v>
      </c>
      <c r="L22" s="63" t="str">
        <f>MID(RIGHT(REPT(" ",11) &amp; TEXT('★入力表 '!N26, REPT("#",11)), 11), 4, 1)</f>
        <v xml:space="preserve"> </v>
      </c>
      <c r="M22" s="63" t="str">
        <f>MID(RIGHT(REPT(" ",11) &amp; TEXT('★入力表 '!N26, REPT("#",11)), 11), 5, 1)</f>
        <v xml:space="preserve"> </v>
      </c>
      <c r="N22" s="63" t="str">
        <f>MID(RIGHT(REPT(" ",11) &amp; TEXT('★入力表 '!N26, REPT("#",11)), 11), 6, 1)</f>
        <v xml:space="preserve"> </v>
      </c>
      <c r="O22" s="63" t="str">
        <f>MID(RIGHT(REPT(" ",11) &amp; TEXT('★入力表 '!N26, REPT("#",11)), 11), 7, 1)</f>
        <v xml:space="preserve"> </v>
      </c>
      <c r="P22" s="63" t="str">
        <f>MID(RIGHT(REPT(" ",11) &amp; TEXT('★入力表 '!N26, REPT("#",11)), 11), 8, 1)</f>
        <v xml:space="preserve"> </v>
      </c>
      <c r="Q22" s="63" t="str">
        <f>MID(RIGHT(REPT(" ",11) &amp; TEXT('★入力表 '!N26, REPT("#",11)), 11), 9, 1)</f>
        <v xml:space="preserve"> </v>
      </c>
      <c r="R22" s="63" t="str">
        <f>MID(RIGHT(REPT(" ",11) &amp; TEXT('★入力表 '!N26, REPT("#",11)), 11), 10, 1)</f>
        <v xml:space="preserve"> </v>
      </c>
      <c r="S22" s="64" t="str">
        <f>MID(RIGHT(REPT(" ",11) &amp; TEXT('★入力表 '!N26, REPT("0",11)), 11), 11, 1)</f>
        <v>0</v>
      </c>
      <c r="T22" s="178"/>
      <c r="U22" s="61"/>
      <c r="V22" s="373" t="s">
        <v>608</v>
      </c>
      <c r="W22" s="373"/>
      <c r="X22" s="373"/>
      <c r="Y22" s="373"/>
      <c r="Z22" s="186" t="s">
        <v>602</v>
      </c>
      <c r="AA22" s="62" t="str">
        <f t="shared" si="0"/>
        <v xml:space="preserve"> </v>
      </c>
      <c r="AB22" s="63" t="str">
        <f t="shared" si="0"/>
        <v xml:space="preserve"> </v>
      </c>
      <c r="AC22" s="175" t="str">
        <f t="shared" si="0"/>
        <v xml:space="preserve"> </v>
      </c>
      <c r="AD22" s="63" t="str">
        <f t="shared" si="0"/>
        <v xml:space="preserve"> </v>
      </c>
      <c r="AE22" s="63" t="str">
        <f t="shared" si="0"/>
        <v xml:space="preserve"> </v>
      </c>
      <c r="AF22" s="63" t="str">
        <f t="shared" si="0"/>
        <v xml:space="preserve"> </v>
      </c>
      <c r="AG22" s="63" t="str">
        <f t="shared" si="0"/>
        <v xml:space="preserve"> </v>
      </c>
      <c r="AH22" s="63" t="str">
        <f t="shared" si="0"/>
        <v xml:space="preserve"> </v>
      </c>
      <c r="AI22" s="63" t="str">
        <f t="shared" si="0"/>
        <v xml:space="preserve"> </v>
      </c>
      <c r="AJ22" s="63" t="str">
        <f t="shared" si="0"/>
        <v xml:space="preserve"> </v>
      </c>
      <c r="AK22" s="64" t="str">
        <f t="shared" si="0"/>
        <v>0</v>
      </c>
      <c r="AL22" s="60"/>
      <c r="AM22" s="61"/>
      <c r="AN22" s="373" t="s">
        <v>608</v>
      </c>
      <c r="AO22" s="373"/>
      <c r="AP22" s="373"/>
      <c r="AQ22" s="373"/>
      <c r="AR22" s="186" t="s">
        <v>602</v>
      </c>
      <c r="AS22" s="62" t="str">
        <f t="shared" si="1"/>
        <v xml:space="preserve"> </v>
      </c>
      <c r="AT22" s="63" t="str">
        <f t="shared" si="1"/>
        <v xml:space="preserve"> </v>
      </c>
      <c r="AU22" s="175" t="str">
        <f t="shared" si="1"/>
        <v xml:space="preserve"> </v>
      </c>
      <c r="AV22" s="63" t="str">
        <f t="shared" si="1"/>
        <v xml:space="preserve"> </v>
      </c>
      <c r="AW22" s="63" t="str">
        <f t="shared" si="1"/>
        <v xml:space="preserve"> </v>
      </c>
      <c r="AX22" s="63" t="str">
        <f t="shared" si="1"/>
        <v xml:space="preserve"> </v>
      </c>
      <c r="AY22" s="63" t="str">
        <f t="shared" si="1"/>
        <v xml:space="preserve"> </v>
      </c>
      <c r="AZ22" s="63" t="str">
        <f t="shared" si="1"/>
        <v xml:space="preserve"> </v>
      </c>
      <c r="BA22" s="63" t="str">
        <f t="shared" si="1"/>
        <v xml:space="preserve"> </v>
      </c>
      <c r="BB22" s="63" t="str">
        <f t="shared" si="1"/>
        <v xml:space="preserve"> </v>
      </c>
      <c r="BC22" s="64" t="str">
        <f t="shared" si="1"/>
        <v>0</v>
      </c>
    </row>
    <row r="23" spans="2:55" ht="20.100000000000001" customHeight="1" thickBot="1">
      <c r="B23" s="380"/>
      <c r="C23" s="381"/>
      <c r="D23" s="381"/>
      <c r="E23" s="381"/>
      <c r="F23" s="381"/>
      <c r="G23" s="382"/>
      <c r="H23" s="187" t="s">
        <v>603</v>
      </c>
      <c r="I23" s="171" t="str">
        <f>MID(RIGHT(REPT(" ",11) &amp; TEXT('★入力表 '!N27, REPT("#",11)), 11), 1, 1)</f>
        <v xml:space="preserve"> </v>
      </c>
      <c r="J23" s="172" t="str">
        <f>MID(RIGHT(REPT(" ",11) &amp; TEXT('★入力表 '!N27, REPT("#",11)), 11), 2, 1)</f>
        <v xml:space="preserve"> </v>
      </c>
      <c r="K23" s="176" t="str">
        <f>MID(RIGHT(REPT(" ",11) &amp; TEXT('★入力表 '!N27, REPT("#",11)), 11), 3, 1)</f>
        <v xml:space="preserve"> </v>
      </c>
      <c r="L23" s="172" t="str">
        <f>MID(RIGHT(REPT(" ",11) &amp; TEXT('★入力表 '!N27, REPT("#",11)), 11), 4, 1)</f>
        <v xml:space="preserve"> </v>
      </c>
      <c r="M23" s="172" t="str">
        <f>MID(RIGHT(REPT(" ",11) &amp; TEXT('★入力表 '!N27, REPT("#",11)), 11), 5, 1)</f>
        <v xml:space="preserve"> </v>
      </c>
      <c r="N23" s="172" t="str">
        <f>MID(RIGHT(REPT(" ",11) &amp; TEXT('★入力表 '!N27, REPT("#",11)), 11), 6, 1)</f>
        <v xml:space="preserve"> </v>
      </c>
      <c r="O23" s="172" t="str">
        <f>MID(RIGHT(REPT(" ",11) &amp; TEXT('★入力表 '!N27, REPT("#",11)), 11), 7, 1)</f>
        <v xml:space="preserve"> </v>
      </c>
      <c r="P23" s="172" t="str">
        <f>MID(RIGHT(REPT(" ",11) &amp; TEXT('★入力表 '!N27, REPT("#",11)), 11), 8, 1)</f>
        <v xml:space="preserve"> </v>
      </c>
      <c r="Q23" s="172" t="str">
        <f>MID(RIGHT(REPT(" ",11) &amp; TEXT('★入力表 '!N27, REPT("#",11)), 11), 9, 1)</f>
        <v xml:space="preserve"> </v>
      </c>
      <c r="R23" s="172" t="str">
        <f>MID(RIGHT(REPT(" ",11) &amp; TEXT('★入力表 '!N27, REPT("#",11)), 11), 10, 1)</f>
        <v xml:space="preserve"> </v>
      </c>
      <c r="S23" s="177" t="str">
        <f>MID(RIGHT(REPT(" ",11) &amp; TEXT('★入力表 '!N27, REPT("0",11)), 11), 11, 1)</f>
        <v>0</v>
      </c>
      <c r="T23" s="60"/>
      <c r="U23" s="61"/>
      <c r="V23" s="397"/>
      <c r="W23" s="398"/>
      <c r="X23" s="398"/>
      <c r="Y23" s="399"/>
      <c r="Z23" s="187" t="s">
        <v>603</v>
      </c>
      <c r="AA23" s="171" t="str">
        <f t="shared" si="0"/>
        <v xml:space="preserve"> </v>
      </c>
      <c r="AB23" s="172" t="str">
        <f t="shared" si="0"/>
        <v xml:space="preserve"> </v>
      </c>
      <c r="AC23" s="176" t="str">
        <f t="shared" si="0"/>
        <v xml:space="preserve"> </v>
      </c>
      <c r="AD23" s="172" t="str">
        <f t="shared" si="0"/>
        <v xml:space="preserve"> </v>
      </c>
      <c r="AE23" s="172" t="str">
        <f t="shared" si="0"/>
        <v xml:space="preserve"> </v>
      </c>
      <c r="AF23" s="172" t="str">
        <f t="shared" si="0"/>
        <v xml:space="preserve"> </v>
      </c>
      <c r="AG23" s="172" t="str">
        <f t="shared" si="0"/>
        <v xml:space="preserve"> </v>
      </c>
      <c r="AH23" s="172" t="str">
        <f t="shared" si="0"/>
        <v xml:space="preserve"> </v>
      </c>
      <c r="AI23" s="172" t="str">
        <f t="shared" si="0"/>
        <v xml:space="preserve"> </v>
      </c>
      <c r="AJ23" s="172" t="str">
        <f t="shared" si="0"/>
        <v xml:space="preserve"> </v>
      </c>
      <c r="AK23" s="177" t="str">
        <f t="shared" si="0"/>
        <v>0</v>
      </c>
      <c r="AL23" s="60"/>
      <c r="AM23" s="61"/>
      <c r="AN23" s="397"/>
      <c r="AO23" s="398"/>
      <c r="AP23" s="398"/>
      <c r="AQ23" s="399"/>
      <c r="AR23" s="187" t="s">
        <v>603</v>
      </c>
      <c r="AS23" s="171" t="str">
        <f t="shared" si="1"/>
        <v xml:space="preserve"> </v>
      </c>
      <c r="AT23" s="172" t="str">
        <f t="shared" si="1"/>
        <v xml:space="preserve"> </v>
      </c>
      <c r="AU23" s="176" t="str">
        <f t="shared" si="1"/>
        <v xml:space="preserve"> </v>
      </c>
      <c r="AV23" s="172" t="str">
        <f t="shared" si="1"/>
        <v xml:space="preserve"> </v>
      </c>
      <c r="AW23" s="172" t="str">
        <f t="shared" si="1"/>
        <v xml:space="preserve"> </v>
      </c>
      <c r="AX23" s="172" t="str">
        <f t="shared" si="1"/>
        <v xml:space="preserve"> </v>
      </c>
      <c r="AY23" s="172" t="str">
        <f t="shared" si="1"/>
        <v xml:space="preserve"> </v>
      </c>
      <c r="AZ23" s="172" t="str">
        <f t="shared" si="1"/>
        <v xml:space="preserve"> </v>
      </c>
      <c r="BA23" s="172" t="str">
        <f t="shared" si="1"/>
        <v xml:space="preserve"> </v>
      </c>
      <c r="BB23" s="172" t="str">
        <f t="shared" si="1"/>
        <v xml:space="preserve"> </v>
      </c>
      <c r="BC23" s="177" t="str">
        <f t="shared" si="1"/>
        <v>0</v>
      </c>
    </row>
    <row r="24" spans="2:55" ht="20.100000000000001" customHeight="1" thickBot="1">
      <c r="B24" s="383" t="s">
        <v>596</v>
      </c>
      <c r="C24" s="384"/>
      <c r="D24" s="384"/>
      <c r="E24" s="384"/>
      <c r="F24" s="384"/>
      <c r="G24" s="385"/>
      <c r="H24" s="188" t="s">
        <v>604</v>
      </c>
      <c r="I24" s="75" t="str">
        <f>MID(RIGHT(REPT(" ",11) &amp; TEXT('★入力表 '!N28, REPT("#",11)), 11), 1, 1)</f>
        <v xml:space="preserve"> </v>
      </c>
      <c r="J24" s="173" t="str">
        <f>MID(RIGHT(REPT(" ",11) &amp; TEXT('★入力表 '!N28, REPT("#",11)), 11), 2, 1)</f>
        <v xml:space="preserve"> </v>
      </c>
      <c r="K24" s="76" t="str">
        <f>MID(RIGHT(REPT(" ",11) &amp; TEXT('★入力表 '!N28, REPT("#",11)), 11), 3, 1)</f>
        <v xml:space="preserve"> </v>
      </c>
      <c r="L24" s="76" t="str">
        <f>MID(RIGHT(REPT(" ",11) &amp; TEXT('★入力表 '!N28, REPT("#",11)), 11), 4, 1)</f>
        <v xml:space="preserve"> </v>
      </c>
      <c r="M24" s="76" t="str">
        <f>MID(RIGHT(REPT(" ",11) &amp; TEXT('★入力表 '!N28, REPT("#",11)), 11), 5, 1)</f>
        <v>2</v>
      </c>
      <c r="N24" s="76" t="str">
        <f>MID(RIGHT(REPT(" ",11) &amp; TEXT('★入力表 '!N28, REPT("#",11)), 11), 6, 1)</f>
        <v>8</v>
      </c>
      <c r="O24" s="76" t="str">
        <f>MID(RIGHT(REPT(" ",11) &amp; TEXT('★入力表 '!N28, REPT("#",11)), 11), 7, 1)</f>
        <v>8</v>
      </c>
      <c r="P24" s="76" t="str">
        <f>MID(RIGHT(REPT(" ",11) &amp; TEXT('★入力表 '!N28, REPT("#",11)), 11), 8, 1)</f>
        <v>4</v>
      </c>
      <c r="Q24" s="76" t="str">
        <f>MID(RIGHT(REPT(" ",11) &amp; TEXT('★入力表 '!N28, REPT("#",11)), 11), 9, 1)</f>
        <v>2</v>
      </c>
      <c r="R24" s="76" t="str">
        <f>MID(RIGHT(REPT(" ",11) &amp; TEXT('★入力表 '!N28, REPT("#",11)), 11), 10, 1)</f>
        <v>0</v>
      </c>
      <c r="S24" s="77" t="str">
        <f>MID(RIGHT(REPT(" ",11) &amp; TEXT('★入力表 '!N28, REPT("0",11)), 11), 11, 1)</f>
        <v>0</v>
      </c>
      <c r="T24" s="60"/>
      <c r="U24" s="61"/>
      <c r="V24" s="383" t="s">
        <v>611</v>
      </c>
      <c r="W24" s="384"/>
      <c r="X24" s="384"/>
      <c r="Y24" s="385"/>
      <c r="Z24" s="188" t="s">
        <v>604</v>
      </c>
      <c r="AA24" s="75" t="str">
        <f t="shared" si="0"/>
        <v xml:space="preserve"> </v>
      </c>
      <c r="AB24" s="173" t="str">
        <f t="shared" si="0"/>
        <v xml:space="preserve"> </v>
      </c>
      <c r="AC24" s="76" t="str">
        <f t="shared" si="0"/>
        <v xml:space="preserve"> </v>
      </c>
      <c r="AD24" s="76" t="str">
        <f t="shared" si="0"/>
        <v xml:space="preserve"> </v>
      </c>
      <c r="AE24" s="76" t="str">
        <f t="shared" si="0"/>
        <v>2</v>
      </c>
      <c r="AF24" s="76" t="str">
        <f t="shared" si="0"/>
        <v>8</v>
      </c>
      <c r="AG24" s="76" t="str">
        <f t="shared" si="0"/>
        <v>8</v>
      </c>
      <c r="AH24" s="76" t="str">
        <f t="shared" si="0"/>
        <v>4</v>
      </c>
      <c r="AI24" s="76" t="str">
        <f t="shared" si="0"/>
        <v>2</v>
      </c>
      <c r="AJ24" s="76" t="str">
        <f t="shared" si="0"/>
        <v>0</v>
      </c>
      <c r="AK24" s="77" t="str">
        <f t="shared" si="0"/>
        <v>0</v>
      </c>
      <c r="AL24" s="60"/>
      <c r="AM24" s="61"/>
      <c r="AN24" s="432" t="s">
        <v>520</v>
      </c>
      <c r="AO24" s="433"/>
      <c r="AP24" s="433"/>
      <c r="AQ24" s="434"/>
      <c r="AR24" s="188" t="s">
        <v>604</v>
      </c>
      <c r="AS24" s="75" t="str">
        <f t="shared" si="1"/>
        <v xml:space="preserve"> </v>
      </c>
      <c r="AT24" s="173" t="str">
        <f t="shared" si="1"/>
        <v xml:space="preserve"> </v>
      </c>
      <c r="AU24" s="76" t="str">
        <f t="shared" si="1"/>
        <v xml:space="preserve"> </v>
      </c>
      <c r="AV24" s="76" t="str">
        <f t="shared" si="1"/>
        <v xml:space="preserve"> </v>
      </c>
      <c r="AW24" s="76" t="str">
        <f t="shared" si="1"/>
        <v>2</v>
      </c>
      <c r="AX24" s="76" t="str">
        <f t="shared" si="1"/>
        <v>8</v>
      </c>
      <c r="AY24" s="76" t="str">
        <f t="shared" si="1"/>
        <v>8</v>
      </c>
      <c r="AZ24" s="76" t="str">
        <f t="shared" si="1"/>
        <v>4</v>
      </c>
      <c r="BA24" s="76" t="str">
        <f t="shared" si="1"/>
        <v>2</v>
      </c>
      <c r="BB24" s="76" t="str">
        <f t="shared" si="1"/>
        <v>0</v>
      </c>
      <c r="BC24" s="77" t="str">
        <f t="shared" si="1"/>
        <v>0</v>
      </c>
    </row>
    <row r="25" spans="2:55" ht="5.25" customHeight="1">
      <c r="B25" s="179"/>
      <c r="C25" s="179"/>
      <c r="D25" s="179"/>
      <c r="E25" s="179"/>
      <c r="F25" s="179"/>
      <c r="G25" s="179"/>
      <c r="H25" s="179"/>
      <c r="I25" s="58"/>
      <c r="J25" s="58"/>
      <c r="K25" s="58"/>
      <c r="L25" s="58"/>
      <c r="M25" s="58"/>
      <c r="N25" s="58"/>
      <c r="O25" s="58"/>
      <c r="P25" s="58"/>
      <c r="Q25" s="58"/>
      <c r="R25" s="58"/>
      <c r="S25" s="58"/>
      <c r="T25" s="60"/>
      <c r="U25" s="61"/>
      <c r="V25" s="189"/>
      <c r="W25" s="189"/>
      <c r="X25" s="58"/>
      <c r="Y25" s="58"/>
      <c r="Z25" s="58"/>
      <c r="AA25" s="58"/>
      <c r="AB25" s="58"/>
      <c r="AC25" s="58"/>
      <c r="AD25" s="58"/>
      <c r="AE25" s="58"/>
      <c r="AF25" s="58"/>
      <c r="AG25" s="58"/>
      <c r="AH25" s="58"/>
      <c r="AI25" s="58"/>
      <c r="AJ25" s="58"/>
      <c r="AK25" s="58"/>
      <c r="AL25" s="60"/>
      <c r="AM25" s="61"/>
      <c r="AN25" s="189"/>
      <c r="AO25" s="189"/>
      <c r="AP25" s="58"/>
      <c r="AQ25" s="58"/>
      <c r="AR25" s="58"/>
      <c r="AS25" s="58"/>
      <c r="AT25" s="58"/>
      <c r="AU25" s="58"/>
      <c r="AV25" s="58"/>
      <c r="AW25" s="58"/>
      <c r="AX25" s="58"/>
      <c r="AY25" s="58"/>
      <c r="AZ25" s="58"/>
      <c r="BA25" s="58"/>
      <c r="BB25" s="58"/>
      <c r="BC25" s="58"/>
    </row>
    <row r="26" spans="2:55" ht="20.100000000000001" customHeight="1">
      <c r="B26" s="344" t="s">
        <v>521</v>
      </c>
      <c r="C26" s="345"/>
      <c r="D26" s="345"/>
      <c r="E26" s="345"/>
      <c r="F26" s="345"/>
      <c r="G26" s="346"/>
      <c r="H26" s="338" t="str">
        <f>'★入力表 '!C30&amp;'★入力表 '!D30&amp;"年"&amp;'★入力表 '!E30&amp;"月"&amp;'★入力表 '!F30&amp;"日"</f>
        <v>令和8年5月31日</v>
      </c>
      <c r="I26" s="339"/>
      <c r="J26" s="339"/>
      <c r="K26" s="339"/>
      <c r="L26" s="339"/>
      <c r="M26" s="370" t="s">
        <v>597</v>
      </c>
      <c r="N26" s="390"/>
      <c r="O26" s="390"/>
      <c r="P26" s="390"/>
      <c r="Q26" s="390"/>
      <c r="R26" s="390"/>
      <c r="S26" s="391"/>
      <c r="T26" s="60"/>
      <c r="U26" s="61"/>
      <c r="V26" s="344" t="s">
        <v>521</v>
      </c>
      <c r="W26" s="345"/>
      <c r="X26" s="345"/>
      <c r="Y26" s="346"/>
      <c r="Z26" s="369" t="str">
        <f>H26</f>
        <v>令和8年5月31日</v>
      </c>
      <c r="AA26" s="350"/>
      <c r="AB26" s="350"/>
      <c r="AC26" s="350"/>
      <c r="AD26" s="350"/>
      <c r="AE26" s="370" t="s">
        <v>597</v>
      </c>
      <c r="AF26" s="348"/>
      <c r="AG26" s="348"/>
      <c r="AH26" s="348"/>
      <c r="AI26" s="348"/>
      <c r="AJ26" s="348"/>
      <c r="AK26" s="348"/>
      <c r="AL26" s="60"/>
      <c r="AM26" s="61"/>
      <c r="AN26" s="344" t="s">
        <v>521</v>
      </c>
      <c r="AO26" s="345"/>
      <c r="AP26" s="345"/>
      <c r="AQ26" s="346"/>
      <c r="AR26" s="338" t="str">
        <f>H26</f>
        <v>令和8年5月31日</v>
      </c>
      <c r="AS26" s="339"/>
      <c r="AT26" s="339"/>
      <c r="AU26" s="339"/>
      <c r="AV26" s="339"/>
      <c r="AW26" s="370" t="s">
        <v>597</v>
      </c>
      <c r="AX26" s="348"/>
      <c r="AY26" s="348"/>
      <c r="AZ26" s="348"/>
      <c r="BA26" s="348"/>
      <c r="BB26" s="348"/>
      <c r="BC26" s="348"/>
    </row>
    <row r="27" spans="2:55" ht="23.25" customHeight="1">
      <c r="B27" s="356" t="s">
        <v>634</v>
      </c>
      <c r="C27" s="359"/>
      <c r="D27" s="359"/>
      <c r="E27" s="359"/>
      <c r="F27" s="359"/>
      <c r="G27" s="359"/>
      <c r="H27" s="359"/>
      <c r="I27" s="359"/>
      <c r="J27" s="359"/>
      <c r="K27" s="359"/>
      <c r="L27" s="359"/>
      <c r="M27" s="371"/>
      <c r="N27" s="392"/>
      <c r="O27" s="392"/>
      <c r="P27" s="392"/>
      <c r="Q27" s="392"/>
      <c r="R27" s="392"/>
      <c r="S27" s="393"/>
      <c r="T27" s="60"/>
      <c r="U27" s="61"/>
      <c r="V27" s="373" t="s">
        <v>610</v>
      </c>
      <c r="W27" s="373"/>
      <c r="X27" s="373"/>
      <c r="Y27" s="344"/>
      <c r="Z27" s="429"/>
      <c r="AA27" s="390"/>
      <c r="AB27" s="390"/>
      <c r="AC27" s="390"/>
      <c r="AD27" s="98" t="s">
        <v>624</v>
      </c>
      <c r="AE27" s="371"/>
      <c r="AF27" s="348"/>
      <c r="AG27" s="348"/>
      <c r="AH27" s="348"/>
      <c r="AI27" s="348"/>
      <c r="AJ27" s="348"/>
      <c r="AK27" s="348"/>
      <c r="AL27" s="60"/>
      <c r="AM27" s="61"/>
      <c r="AN27" s="438" t="s">
        <v>616</v>
      </c>
      <c r="AO27" s="439"/>
      <c r="AP27" s="439"/>
      <c r="AQ27" s="440"/>
      <c r="AR27" s="435" t="s">
        <v>618</v>
      </c>
      <c r="AS27" s="435"/>
      <c r="AT27" s="435"/>
      <c r="AU27" s="435"/>
      <c r="AV27" s="435"/>
      <c r="AW27" s="371"/>
      <c r="AX27" s="348"/>
      <c r="AY27" s="348"/>
      <c r="AZ27" s="348"/>
      <c r="BA27" s="348"/>
      <c r="BB27" s="348"/>
      <c r="BC27" s="348"/>
    </row>
    <row r="28" spans="2:55" ht="30" customHeight="1">
      <c r="B28" s="386"/>
      <c r="C28" s="387"/>
      <c r="D28" s="387"/>
      <c r="E28" s="387"/>
      <c r="F28" s="387"/>
      <c r="G28" s="387"/>
      <c r="H28" s="387"/>
      <c r="I28" s="387"/>
      <c r="J28" s="387"/>
      <c r="K28" s="387"/>
      <c r="L28" s="387"/>
      <c r="M28" s="371"/>
      <c r="N28" s="392"/>
      <c r="O28" s="392"/>
      <c r="P28" s="392"/>
      <c r="Q28" s="392"/>
      <c r="R28" s="392"/>
      <c r="S28" s="393"/>
      <c r="T28" s="60"/>
      <c r="U28" s="61"/>
      <c r="V28" s="373"/>
      <c r="W28" s="373"/>
      <c r="X28" s="373"/>
      <c r="Y28" s="344"/>
      <c r="Z28" s="430"/>
      <c r="AA28" s="431"/>
      <c r="AB28" s="431"/>
      <c r="AC28" s="431"/>
      <c r="AD28" s="97" t="s">
        <v>559</v>
      </c>
      <c r="AE28" s="371"/>
      <c r="AF28" s="348"/>
      <c r="AG28" s="348"/>
      <c r="AH28" s="348"/>
      <c r="AI28" s="348"/>
      <c r="AJ28" s="348"/>
      <c r="AK28" s="348"/>
      <c r="AL28" s="60"/>
      <c r="AM28" s="61"/>
      <c r="AN28" s="338" t="s">
        <v>617</v>
      </c>
      <c r="AO28" s="339"/>
      <c r="AP28" s="339"/>
      <c r="AQ28" s="340"/>
      <c r="AR28" s="436" t="s">
        <v>619</v>
      </c>
      <c r="AS28" s="437"/>
      <c r="AT28" s="437"/>
      <c r="AU28" s="437"/>
      <c r="AV28" s="437"/>
      <c r="AW28" s="371"/>
      <c r="AX28" s="348"/>
      <c r="AY28" s="348"/>
      <c r="AZ28" s="348"/>
      <c r="BA28" s="348"/>
      <c r="BB28" s="348"/>
      <c r="BC28" s="348"/>
    </row>
    <row r="29" spans="2:55" ht="18" customHeight="1">
      <c r="B29" s="386"/>
      <c r="C29" s="387"/>
      <c r="D29" s="387"/>
      <c r="E29" s="387"/>
      <c r="F29" s="387"/>
      <c r="G29" s="387"/>
      <c r="H29" s="387"/>
      <c r="I29" s="387"/>
      <c r="J29" s="387"/>
      <c r="K29" s="387"/>
      <c r="L29" s="387"/>
      <c r="M29" s="371"/>
      <c r="N29" s="392"/>
      <c r="O29" s="392"/>
      <c r="P29" s="392"/>
      <c r="Q29" s="392"/>
      <c r="R29" s="392"/>
      <c r="S29" s="393"/>
      <c r="T29" s="60"/>
      <c r="U29" s="61"/>
      <c r="V29" s="356" t="s">
        <v>609</v>
      </c>
      <c r="W29" s="357"/>
      <c r="X29" s="357"/>
      <c r="Y29" s="357"/>
      <c r="Z29" s="374"/>
      <c r="AA29" s="374"/>
      <c r="AB29" s="374"/>
      <c r="AC29" s="374"/>
      <c r="AD29" s="375"/>
      <c r="AE29" s="371"/>
      <c r="AF29" s="348"/>
      <c r="AG29" s="348"/>
      <c r="AH29" s="348"/>
      <c r="AI29" s="348"/>
      <c r="AJ29" s="348"/>
      <c r="AK29" s="348"/>
      <c r="AL29" s="60"/>
      <c r="AM29" s="61"/>
      <c r="AN29" s="441" t="s">
        <v>631</v>
      </c>
      <c r="AO29" s="442"/>
      <c r="AP29" s="442"/>
      <c r="AQ29" s="442"/>
      <c r="AR29" s="442"/>
      <c r="AS29" s="442"/>
      <c r="AT29" s="442"/>
      <c r="AU29" s="442"/>
      <c r="AV29" s="443"/>
      <c r="AW29" s="371"/>
      <c r="AX29" s="348"/>
      <c r="AY29" s="348"/>
      <c r="AZ29" s="348"/>
      <c r="BA29" s="348"/>
      <c r="BB29" s="348"/>
      <c r="BC29" s="348"/>
    </row>
    <row r="30" spans="2:55" ht="18" customHeight="1">
      <c r="B30" s="386"/>
      <c r="C30" s="387"/>
      <c r="D30" s="387"/>
      <c r="E30" s="387"/>
      <c r="F30" s="387"/>
      <c r="G30" s="387"/>
      <c r="H30" s="387"/>
      <c r="I30" s="387"/>
      <c r="J30" s="387"/>
      <c r="K30" s="387"/>
      <c r="L30" s="387"/>
      <c r="M30" s="371"/>
      <c r="N30" s="392"/>
      <c r="O30" s="392"/>
      <c r="P30" s="392"/>
      <c r="Q30" s="392"/>
      <c r="R30" s="392"/>
      <c r="S30" s="393"/>
      <c r="T30" s="60"/>
      <c r="U30" s="61"/>
      <c r="V30" s="376"/>
      <c r="W30" s="374"/>
      <c r="X30" s="374"/>
      <c r="Y30" s="374"/>
      <c r="Z30" s="374"/>
      <c r="AA30" s="374"/>
      <c r="AB30" s="374"/>
      <c r="AC30" s="374"/>
      <c r="AD30" s="375"/>
      <c r="AE30" s="371"/>
      <c r="AF30" s="348"/>
      <c r="AG30" s="348"/>
      <c r="AH30" s="348"/>
      <c r="AI30" s="348"/>
      <c r="AJ30" s="348"/>
      <c r="AK30" s="348"/>
      <c r="AL30" s="60"/>
      <c r="AM30" s="61"/>
      <c r="AN30" s="444"/>
      <c r="AO30" s="445"/>
      <c r="AP30" s="445"/>
      <c r="AQ30" s="445"/>
      <c r="AR30" s="445"/>
      <c r="AS30" s="445"/>
      <c r="AT30" s="445"/>
      <c r="AU30" s="445"/>
      <c r="AV30" s="446"/>
      <c r="AW30" s="371"/>
      <c r="AX30" s="348"/>
      <c r="AY30" s="348"/>
      <c r="AZ30" s="348"/>
      <c r="BA30" s="348"/>
      <c r="BB30" s="348"/>
      <c r="BC30" s="348"/>
    </row>
    <row r="31" spans="2:55" ht="18" customHeight="1">
      <c r="B31" s="386"/>
      <c r="C31" s="387"/>
      <c r="D31" s="387"/>
      <c r="E31" s="387"/>
      <c r="F31" s="387"/>
      <c r="G31" s="387"/>
      <c r="H31" s="387"/>
      <c r="I31" s="387"/>
      <c r="J31" s="387"/>
      <c r="K31" s="387"/>
      <c r="L31" s="387"/>
      <c r="M31" s="371"/>
      <c r="N31" s="392"/>
      <c r="O31" s="392"/>
      <c r="P31" s="392"/>
      <c r="Q31" s="392"/>
      <c r="R31" s="392"/>
      <c r="S31" s="393"/>
      <c r="T31" s="60"/>
      <c r="U31" s="61"/>
      <c r="V31" s="376"/>
      <c r="W31" s="374"/>
      <c r="X31" s="374"/>
      <c r="Y31" s="374"/>
      <c r="Z31" s="374"/>
      <c r="AA31" s="374"/>
      <c r="AB31" s="374"/>
      <c r="AC31" s="374"/>
      <c r="AD31" s="375"/>
      <c r="AE31" s="371"/>
      <c r="AF31" s="348"/>
      <c r="AG31" s="348"/>
      <c r="AH31" s="348"/>
      <c r="AI31" s="348"/>
      <c r="AJ31" s="348"/>
      <c r="AK31" s="348"/>
      <c r="AL31" s="60"/>
      <c r="AM31" s="61"/>
      <c r="AN31" s="444"/>
      <c r="AO31" s="445"/>
      <c r="AP31" s="445"/>
      <c r="AQ31" s="445"/>
      <c r="AR31" s="445"/>
      <c r="AS31" s="445"/>
      <c r="AT31" s="445"/>
      <c r="AU31" s="445"/>
      <c r="AV31" s="446"/>
      <c r="AW31" s="371"/>
      <c r="AX31" s="348"/>
      <c r="AY31" s="348"/>
      <c r="AZ31" s="348"/>
      <c r="BA31" s="348"/>
      <c r="BB31" s="348"/>
      <c r="BC31" s="348"/>
    </row>
    <row r="32" spans="2:55" ht="21.75" customHeight="1">
      <c r="B32" s="388"/>
      <c r="C32" s="389"/>
      <c r="D32" s="389"/>
      <c r="E32" s="389"/>
      <c r="F32" s="389"/>
      <c r="G32" s="389"/>
      <c r="H32" s="389"/>
      <c r="I32" s="389"/>
      <c r="J32" s="389"/>
      <c r="K32" s="389"/>
      <c r="L32" s="389"/>
      <c r="M32" s="372"/>
      <c r="N32" s="394"/>
      <c r="O32" s="394"/>
      <c r="P32" s="394"/>
      <c r="Q32" s="394"/>
      <c r="R32" s="394"/>
      <c r="S32" s="395"/>
      <c r="T32" s="60"/>
      <c r="U32" s="61"/>
      <c r="V32" s="377"/>
      <c r="W32" s="378"/>
      <c r="X32" s="378"/>
      <c r="Y32" s="378"/>
      <c r="Z32" s="378"/>
      <c r="AA32" s="378"/>
      <c r="AB32" s="378"/>
      <c r="AC32" s="378"/>
      <c r="AD32" s="379"/>
      <c r="AE32" s="372"/>
      <c r="AF32" s="348"/>
      <c r="AG32" s="348"/>
      <c r="AH32" s="348"/>
      <c r="AI32" s="348"/>
      <c r="AJ32" s="348"/>
      <c r="AK32" s="348"/>
      <c r="AL32" s="60"/>
      <c r="AM32" s="61"/>
      <c r="AN32" s="447"/>
      <c r="AO32" s="448"/>
      <c r="AP32" s="448"/>
      <c r="AQ32" s="448"/>
      <c r="AR32" s="448"/>
      <c r="AS32" s="448"/>
      <c r="AT32" s="448"/>
      <c r="AU32" s="448"/>
      <c r="AV32" s="449"/>
      <c r="AW32" s="372"/>
      <c r="AX32" s="348"/>
      <c r="AY32" s="348"/>
      <c r="AZ32" s="348"/>
      <c r="BA32" s="348"/>
      <c r="BB32" s="348"/>
      <c r="BC32" s="348"/>
    </row>
    <row r="33" spans="19:55" ht="9" customHeight="1">
      <c r="S33" s="78"/>
      <c r="T33" s="60"/>
      <c r="U33" s="61"/>
      <c r="AK33" s="78"/>
      <c r="AL33" s="60"/>
      <c r="AM33" s="61"/>
      <c r="AN33" s="59"/>
      <c r="BC33" s="78"/>
    </row>
  </sheetData>
  <mergeCells count="141">
    <mergeCell ref="AX26:BC32"/>
    <mergeCell ref="AR27:AV27"/>
    <mergeCell ref="AR28:AV28"/>
    <mergeCell ref="AN27:AQ27"/>
    <mergeCell ref="AN28:AQ28"/>
    <mergeCell ref="AN29:AV32"/>
    <mergeCell ref="V24:Y24"/>
    <mergeCell ref="AR16:AS16"/>
    <mergeCell ref="AX15:AY15"/>
    <mergeCell ref="V17:Y17"/>
    <mergeCell ref="V18:Y18"/>
    <mergeCell ref="V19:Y19"/>
    <mergeCell ref="V20:Y20"/>
    <mergeCell ref="AN22:AQ22"/>
    <mergeCell ref="H4:S4"/>
    <mergeCell ref="N15:O15"/>
    <mergeCell ref="Z27:AC27"/>
    <mergeCell ref="Z28:AC28"/>
    <mergeCell ref="AN24:AQ24"/>
    <mergeCell ref="AN26:AQ26"/>
    <mergeCell ref="AR26:AV26"/>
    <mergeCell ref="AW26:AW32"/>
    <mergeCell ref="P16:Q16"/>
    <mergeCell ref="P15:Q15"/>
    <mergeCell ref="R16:S16"/>
    <mergeCell ref="R15:S15"/>
    <mergeCell ref="B22:G22"/>
    <mergeCell ref="C15:D15"/>
    <mergeCell ref="W15:X15"/>
    <mergeCell ref="Z15:AA15"/>
    <mergeCell ref="N16:O16"/>
    <mergeCell ref="E15:F15"/>
    <mergeCell ref="H15:I15"/>
    <mergeCell ref="E16:F16"/>
    <mergeCell ref="H16:I16"/>
    <mergeCell ref="AX12:BC12"/>
    <mergeCell ref="B4:G4"/>
    <mergeCell ref="V4:AA4"/>
    <mergeCell ref="AN4:AS4"/>
    <mergeCell ref="B17:G17"/>
    <mergeCell ref="B18:G18"/>
    <mergeCell ref="B19:G19"/>
    <mergeCell ref="B20:G20"/>
    <mergeCell ref="B21:G21"/>
    <mergeCell ref="AN17:AQ17"/>
    <mergeCell ref="AN18:AQ18"/>
    <mergeCell ref="AN19:AQ19"/>
    <mergeCell ref="AN20:AQ20"/>
    <mergeCell ref="AN21:AQ21"/>
    <mergeCell ref="V21:Y21"/>
    <mergeCell ref="V22:Y22"/>
    <mergeCell ref="V23:Y23"/>
    <mergeCell ref="AO16:AP16"/>
    <mergeCell ref="AB2:AK3"/>
    <mergeCell ref="AB4:AK4"/>
    <mergeCell ref="V10:AK10"/>
    <mergeCell ref="AN10:BC10"/>
    <mergeCell ref="V8:W8"/>
    <mergeCell ref="V9:W9"/>
    <mergeCell ref="X8:AK8"/>
    <mergeCell ref="X9:AK9"/>
    <mergeCell ref="AN8:AO8"/>
    <mergeCell ref="AN9:AO9"/>
    <mergeCell ref="AP8:BC8"/>
    <mergeCell ref="AP9:BC9"/>
    <mergeCell ref="AT2:BC3"/>
    <mergeCell ref="AT4:BC4"/>
    <mergeCell ref="AX14:BC14"/>
    <mergeCell ref="V6:AB6"/>
    <mergeCell ref="AN23:AQ23"/>
    <mergeCell ref="AN12:AW12"/>
    <mergeCell ref="V11:AE11"/>
    <mergeCell ref="AF11:AK11"/>
    <mergeCell ref="V26:Y26"/>
    <mergeCell ref="Z26:AD26"/>
    <mergeCell ref="AE26:AE32"/>
    <mergeCell ref="AF26:AK32"/>
    <mergeCell ref="V27:Y28"/>
    <mergeCell ref="V29:AD32"/>
    <mergeCell ref="B23:G23"/>
    <mergeCell ref="B24:G24"/>
    <mergeCell ref="B26:G26"/>
    <mergeCell ref="H26:L26"/>
    <mergeCell ref="M26:M32"/>
    <mergeCell ref="B27:L32"/>
    <mergeCell ref="N26:S32"/>
    <mergeCell ref="AU5:BC5"/>
    <mergeCell ref="B2:G2"/>
    <mergeCell ref="V2:AA2"/>
    <mergeCell ref="AN2:AS2"/>
    <mergeCell ref="K5:S5"/>
    <mergeCell ref="V5:AB5"/>
    <mergeCell ref="AC5:AK5"/>
    <mergeCell ref="AN5:AT5"/>
    <mergeCell ref="H2:S3"/>
    <mergeCell ref="B5:J5"/>
    <mergeCell ref="B6:J6"/>
    <mergeCell ref="K6:S6"/>
    <mergeCell ref="AC6:AK6"/>
    <mergeCell ref="AN6:AT6"/>
    <mergeCell ref="AU6:BC6"/>
    <mergeCell ref="B7:S7"/>
    <mergeCell ref="V7:AK7"/>
    <mergeCell ref="B13:S13"/>
    <mergeCell ref="V13:AK13"/>
    <mergeCell ref="AN13:BC13"/>
    <mergeCell ref="AN7:BC7"/>
    <mergeCell ref="B11:M11"/>
    <mergeCell ref="B10:S10"/>
    <mergeCell ref="B9:C9"/>
    <mergeCell ref="D9:S9"/>
    <mergeCell ref="B8:C8"/>
    <mergeCell ref="D8:S8"/>
    <mergeCell ref="B12:M12"/>
    <mergeCell ref="N12:S12"/>
    <mergeCell ref="V12:AE12"/>
    <mergeCell ref="AF12:AK12"/>
    <mergeCell ref="N11:S11"/>
    <mergeCell ref="AN11:AW11"/>
    <mergeCell ref="AX11:BC11"/>
    <mergeCell ref="BB15:BC15"/>
    <mergeCell ref="AX16:AY16"/>
    <mergeCell ref="AZ16:BA16"/>
    <mergeCell ref="BB16:BC16"/>
    <mergeCell ref="AF15:AG15"/>
    <mergeCell ref="AH15:AI15"/>
    <mergeCell ref="AJ15:AK15"/>
    <mergeCell ref="AF16:AG16"/>
    <mergeCell ref="AH16:AI16"/>
    <mergeCell ref="AJ16:AK16"/>
    <mergeCell ref="AO15:AP15"/>
    <mergeCell ref="AR15:AS15"/>
    <mergeCell ref="B14:M14"/>
    <mergeCell ref="N14:S14"/>
    <mergeCell ref="V14:AE14"/>
    <mergeCell ref="AF14:AK14"/>
    <mergeCell ref="AN14:AW14"/>
    <mergeCell ref="C16:D16"/>
    <mergeCell ref="W16:X16"/>
    <mergeCell ref="Z16:AA16"/>
    <mergeCell ref="AZ15:BA15"/>
  </mergeCells>
  <phoneticPr fontId="1"/>
  <printOptions horizontalCentered="1"/>
  <pageMargins left="0.23622047244094488" right="0.23622047244094488" top="0.23622047244094488" bottom="0.23622047244094488" header="0.3" footer="0.3"/>
  <pageSetup paperSize="9" scale="9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C33"/>
  <sheetViews>
    <sheetView showGridLines="0" view="pageBreakPreview" zoomScaleSheetLayoutView="100" workbookViewId="0"/>
  </sheetViews>
  <sheetFormatPr defaultColWidth="9" defaultRowHeight="12"/>
  <cols>
    <col min="1" max="1" width="0.875" style="57" customWidth="1"/>
    <col min="2" max="2" width="3.375" style="57" customWidth="1"/>
    <col min="3" max="3" width="2.5" style="57" customWidth="1"/>
    <col min="4" max="4" width="2.625" style="57" customWidth="1"/>
    <col min="5" max="6" width="2.375" style="57" customWidth="1"/>
    <col min="7" max="7" width="2.625" style="57" customWidth="1"/>
    <col min="8" max="8" width="3.375" style="57" customWidth="1"/>
    <col min="9" max="10" width="3" style="57" customWidth="1"/>
    <col min="11" max="11" width="2.875" style="57" customWidth="1"/>
    <col min="12" max="19" width="2.625" style="57" customWidth="1"/>
    <col min="20" max="20" width="0.875" style="57" customWidth="1"/>
    <col min="21" max="21" width="1.125" style="57" customWidth="1"/>
    <col min="22" max="22" width="3.625" style="57" customWidth="1"/>
    <col min="23" max="23" width="2.75" style="57" customWidth="1"/>
    <col min="24" max="24" width="3.125" style="57" customWidth="1"/>
    <col min="25" max="25" width="3.375" style="57" customWidth="1"/>
    <col min="26" max="26" width="4.125" style="57" customWidth="1"/>
    <col min="27" max="27" width="2.75" style="57" customWidth="1"/>
    <col min="28" max="31" width="2.625" style="57" customWidth="1"/>
    <col min="32" max="37" width="2.375" style="57" customWidth="1"/>
    <col min="38" max="38" width="0.625" style="57" customWidth="1"/>
    <col min="39" max="39" width="0.75" style="57" customWidth="1"/>
    <col min="40" max="40" width="4" style="57" customWidth="1"/>
    <col min="41" max="41" width="2.625" style="57" customWidth="1"/>
    <col min="42" max="42" width="3.5" style="57" customWidth="1"/>
    <col min="43" max="43" width="3" style="57" customWidth="1"/>
    <col min="44" max="44" width="2.625" style="57" customWidth="1"/>
    <col min="45" max="45" width="3.125" style="57" customWidth="1"/>
    <col min="46" max="47" width="3.375" style="57" customWidth="1"/>
    <col min="48" max="48" width="3.5" style="57" customWidth="1"/>
    <col min="49" max="55" width="2.625" style="57" customWidth="1"/>
    <col min="56" max="56" width="0.875" style="57" customWidth="1"/>
    <col min="57" max="57" width="9" style="57" customWidth="1"/>
    <col min="58" max="16384" width="9" style="57"/>
  </cols>
  <sheetData>
    <row r="1" spans="2:55" ht="16.5" customHeight="1">
      <c r="B1" s="57" t="s">
        <v>584</v>
      </c>
      <c r="H1" s="169"/>
      <c r="I1" s="169"/>
      <c r="J1" s="169"/>
      <c r="K1" s="169"/>
      <c r="L1" s="169"/>
      <c r="M1" s="169"/>
      <c r="N1" s="169"/>
      <c r="O1" s="169"/>
      <c r="P1" s="169"/>
      <c r="Q1" s="169"/>
      <c r="R1" s="169"/>
      <c r="S1" s="169"/>
      <c r="T1" s="60"/>
      <c r="U1" s="61"/>
      <c r="AB1" s="169"/>
      <c r="AC1" s="169"/>
      <c r="AD1" s="169"/>
      <c r="AE1" s="169"/>
      <c r="AF1" s="169"/>
      <c r="AG1" s="169"/>
      <c r="AH1" s="169"/>
      <c r="AI1" s="169"/>
      <c r="AJ1" s="169"/>
      <c r="AK1" s="169"/>
      <c r="AL1" s="60"/>
      <c r="AM1" s="61"/>
      <c r="AT1" s="169"/>
      <c r="AU1" s="169"/>
      <c r="AV1" s="169"/>
      <c r="AW1" s="169"/>
      <c r="AX1" s="169"/>
      <c r="AY1" s="169"/>
      <c r="AZ1" s="169"/>
      <c r="BA1" s="169"/>
      <c r="BB1" s="169"/>
      <c r="BC1" s="169"/>
    </row>
    <row r="2" spans="2:55" ht="15" customHeight="1">
      <c r="B2" s="348" t="s">
        <v>504</v>
      </c>
      <c r="C2" s="348"/>
      <c r="D2" s="348"/>
      <c r="E2" s="348"/>
      <c r="F2" s="348"/>
      <c r="G2" s="348"/>
      <c r="H2" s="361"/>
      <c r="I2" s="362"/>
      <c r="J2" s="362"/>
      <c r="K2" s="362"/>
      <c r="L2" s="362"/>
      <c r="M2" s="362"/>
      <c r="N2" s="362"/>
      <c r="O2" s="362"/>
      <c r="P2" s="362"/>
      <c r="Q2" s="362"/>
      <c r="R2" s="362"/>
      <c r="S2" s="363"/>
      <c r="T2" s="60"/>
      <c r="U2" s="61"/>
      <c r="V2" s="348" t="s">
        <v>504</v>
      </c>
      <c r="W2" s="348"/>
      <c r="X2" s="348"/>
      <c r="Y2" s="348"/>
      <c r="Z2" s="348"/>
      <c r="AA2" s="348"/>
      <c r="AB2" s="361"/>
      <c r="AC2" s="362"/>
      <c r="AD2" s="362"/>
      <c r="AE2" s="362"/>
      <c r="AF2" s="362"/>
      <c r="AG2" s="362"/>
      <c r="AH2" s="362"/>
      <c r="AI2" s="362"/>
      <c r="AJ2" s="362"/>
      <c r="AK2" s="363"/>
      <c r="AL2" s="60"/>
      <c r="AM2" s="61"/>
      <c r="AN2" s="348" t="s">
        <v>504</v>
      </c>
      <c r="AO2" s="348"/>
      <c r="AP2" s="348"/>
      <c r="AQ2" s="348"/>
      <c r="AR2" s="348"/>
      <c r="AS2" s="348"/>
      <c r="AT2" s="456"/>
      <c r="AU2" s="457"/>
      <c r="AV2" s="457"/>
      <c r="AW2" s="457"/>
      <c r="AX2" s="457"/>
      <c r="AY2" s="457"/>
      <c r="AZ2" s="457"/>
      <c r="BA2" s="457"/>
      <c r="BB2" s="457"/>
      <c r="BC2" s="458"/>
    </row>
    <row r="3" spans="2:55" ht="15" customHeight="1">
      <c r="B3" s="190">
        <v>0</v>
      </c>
      <c r="C3" s="191">
        <v>1</v>
      </c>
      <c r="D3" s="191">
        <v>2</v>
      </c>
      <c r="E3" s="191">
        <v>0</v>
      </c>
      <c r="F3" s="191">
        <v>7</v>
      </c>
      <c r="G3" s="192">
        <v>6</v>
      </c>
      <c r="H3" s="364"/>
      <c r="I3" s="365"/>
      <c r="J3" s="365"/>
      <c r="K3" s="365"/>
      <c r="L3" s="365"/>
      <c r="M3" s="365"/>
      <c r="N3" s="365"/>
      <c r="O3" s="365"/>
      <c r="P3" s="365"/>
      <c r="Q3" s="365"/>
      <c r="R3" s="365"/>
      <c r="S3" s="366"/>
      <c r="T3" s="60"/>
      <c r="U3" s="61"/>
      <c r="V3" s="62">
        <v>0</v>
      </c>
      <c r="W3" s="63">
        <v>1</v>
      </c>
      <c r="X3" s="63">
        <v>2</v>
      </c>
      <c r="Y3" s="63">
        <v>0</v>
      </c>
      <c r="Z3" s="63">
        <v>7</v>
      </c>
      <c r="AA3" s="64">
        <v>6</v>
      </c>
      <c r="AB3" s="364"/>
      <c r="AC3" s="365"/>
      <c r="AD3" s="365"/>
      <c r="AE3" s="365"/>
      <c r="AF3" s="365"/>
      <c r="AG3" s="365"/>
      <c r="AH3" s="365"/>
      <c r="AI3" s="365"/>
      <c r="AJ3" s="365"/>
      <c r="AK3" s="366"/>
      <c r="AL3" s="60"/>
      <c r="AM3" s="61"/>
      <c r="AN3" s="62">
        <v>0</v>
      </c>
      <c r="AO3" s="63">
        <v>1</v>
      </c>
      <c r="AP3" s="63">
        <v>2</v>
      </c>
      <c r="AQ3" s="63">
        <v>0</v>
      </c>
      <c r="AR3" s="63">
        <v>7</v>
      </c>
      <c r="AS3" s="64">
        <v>6</v>
      </c>
      <c r="AT3" s="459"/>
      <c r="AU3" s="460"/>
      <c r="AV3" s="460"/>
      <c r="AW3" s="460"/>
      <c r="AX3" s="460"/>
      <c r="AY3" s="460"/>
      <c r="AZ3" s="460"/>
      <c r="BA3" s="460"/>
      <c r="BB3" s="460"/>
      <c r="BC3" s="461"/>
    </row>
    <row r="4" spans="2:55" ht="23.25" customHeight="1">
      <c r="B4" s="351" t="s">
        <v>586</v>
      </c>
      <c r="C4" s="352"/>
      <c r="D4" s="352"/>
      <c r="E4" s="352"/>
      <c r="F4" s="352"/>
      <c r="G4" s="353"/>
      <c r="H4" s="400" t="s">
        <v>587</v>
      </c>
      <c r="I4" s="428"/>
      <c r="J4" s="428"/>
      <c r="K4" s="401"/>
      <c r="L4" s="401"/>
      <c r="M4" s="401"/>
      <c r="N4" s="401"/>
      <c r="O4" s="401"/>
      <c r="P4" s="401"/>
      <c r="Q4" s="401"/>
      <c r="R4" s="401"/>
      <c r="S4" s="401"/>
      <c r="T4" s="170"/>
      <c r="U4" s="61"/>
      <c r="V4" s="351" t="s">
        <v>586</v>
      </c>
      <c r="W4" s="352"/>
      <c r="X4" s="352"/>
      <c r="Y4" s="352"/>
      <c r="Z4" s="352"/>
      <c r="AA4" s="353"/>
      <c r="AB4" s="400" t="s">
        <v>613</v>
      </c>
      <c r="AC4" s="401"/>
      <c r="AD4" s="401"/>
      <c r="AE4" s="401"/>
      <c r="AF4" s="401"/>
      <c r="AG4" s="401"/>
      <c r="AH4" s="401"/>
      <c r="AI4" s="401"/>
      <c r="AJ4" s="401"/>
      <c r="AK4" s="402"/>
      <c r="AL4" s="60"/>
      <c r="AM4" s="61"/>
      <c r="AN4" s="351" t="s">
        <v>586</v>
      </c>
      <c r="AO4" s="352"/>
      <c r="AP4" s="352"/>
      <c r="AQ4" s="352"/>
      <c r="AR4" s="352"/>
      <c r="AS4" s="353"/>
      <c r="AT4" s="400" t="s">
        <v>614</v>
      </c>
      <c r="AU4" s="401"/>
      <c r="AV4" s="401"/>
      <c r="AW4" s="401"/>
      <c r="AX4" s="401"/>
      <c r="AY4" s="401"/>
      <c r="AZ4" s="401"/>
      <c r="BA4" s="401"/>
      <c r="BB4" s="401"/>
      <c r="BC4" s="402"/>
    </row>
    <row r="5" spans="2:55" ht="15.75" customHeight="1">
      <c r="B5" s="351" t="s">
        <v>505</v>
      </c>
      <c r="C5" s="367"/>
      <c r="D5" s="367"/>
      <c r="E5" s="367"/>
      <c r="F5" s="367"/>
      <c r="G5" s="367"/>
      <c r="H5" s="367"/>
      <c r="I5" s="367"/>
      <c r="J5" s="368"/>
      <c r="K5" s="354" t="s">
        <v>585</v>
      </c>
      <c r="L5" s="354"/>
      <c r="M5" s="354"/>
      <c r="N5" s="354"/>
      <c r="O5" s="354"/>
      <c r="P5" s="354"/>
      <c r="Q5" s="354"/>
      <c r="R5" s="354"/>
      <c r="S5" s="354"/>
      <c r="T5" s="60"/>
      <c r="U5" s="61"/>
      <c r="V5" s="348" t="s">
        <v>505</v>
      </c>
      <c r="W5" s="348"/>
      <c r="X5" s="348"/>
      <c r="Y5" s="348"/>
      <c r="Z5" s="348"/>
      <c r="AA5" s="348"/>
      <c r="AB5" s="348"/>
      <c r="AC5" s="348" t="s">
        <v>612</v>
      </c>
      <c r="AD5" s="348"/>
      <c r="AE5" s="348"/>
      <c r="AF5" s="348"/>
      <c r="AG5" s="348"/>
      <c r="AH5" s="348"/>
      <c r="AI5" s="348"/>
      <c r="AJ5" s="348"/>
      <c r="AK5" s="348"/>
      <c r="AL5" s="60"/>
      <c r="AM5" s="61"/>
      <c r="AN5" s="348" t="s">
        <v>505</v>
      </c>
      <c r="AO5" s="348"/>
      <c r="AP5" s="348"/>
      <c r="AQ5" s="348"/>
      <c r="AR5" s="348"/>
      <c r="AS5" s="348"/>
      <c r="AT5" s="348"/>
      <c r="AU5" s="348" t="s">
        <v>612</v>
      </c>
      <c r="AV5" s="348"/>
      <c r="AW5" s="348"/>
      <c r="AX5" s="348"/>
      <c r="AY5" s="348"/>
      <c r="AZ5" s="348"/>
      <c r="BA5" s="348"/>
      <c r="BB5" s="348"/>
      <c r="BC5" s="348"/>
    </row>
    <row r="6" spans="2:55" ht="21.75" customHeight="1">
      <c r="B6" s="351" t="s">
        <v>620</v>
      </c>
      <c r="C6" s="352"/>
      <c r="D6" s="352"/>
      <c r="E6" s="352"/>
      <c r="F6" s="352"/>
      <c r="G6" s="352"/>
      <c r="H6" s="352"/>
      <c r="I6" s="352"/>
      <c r="J6" s="353"/>
      <c r="K6" s="354" t="s">
        <v>621</v>
      </c>
      <c r="L6" s="354"/>
      <c r="M6" s="354"/>
      <c r="N6" s="354"/>
      <c r="O6" s="354"/>
      <c r="P6" s="354"/>
      <c r="Q6" s="354"/>
      <c r="R6" s="354"/>
      <c r="S6" s="354"/>
      <c r="T6" s="60"/>
      <c r="U6" s="61"/>
      <c r="V6" s="351" t="s">
        <v>620</v>
      </c>
      <c r="W6" s="352"/>
      <c r="X6" s="352"/>
      <c r="Y6" s="352"/>
      <c r="Z6" s="352"/>
      <c r="AA6" s="352"/>
      <c r="AB6" s="353"/>
      <c r="AC6" s="355" t="s">
        <v>621</v>
      </c>
      <c r="AD6" s="352"/>
      <c r="AE6" s="352"/>
      <c r="AF6" s="352"/>
      <c r="AG6" s="352"/>
      <c r="AH6" s="352"/>
      <c r="AI6" s="352"/>
      <c r="AJ6" s="352"/>
      <c r="AK6" s="353"/>
      <c r="AL6" s="60"/>
      <c r="AM6" s="61"/>
      <c r="AN6" s="351" t="s">
        <v>620</v>
      </c>
      <c r="AO6" s="352"/>
      <c r="AP6" s="352"/>
      <c r="AQ6" s="352"/>
      <c r="AR6" s="352"/>
      <c r="AS6" s="352"/>
      <c r="AT6" s="353"/>
      <c r="AU6" s="355" t="s">
        <v>621</v>
      </c>
      <c r="AV6" s="352"/>
      <c r="AW6" s="352"/>
      <c r="AX6" s="352"/>
      <c r="AY6" s="352"/>
      <c r="AZ6" s="352"/>
      <c r="BA6" s="352"/>
      <c r="BB6" s="352"/>
      <c r="BC6" s="353"/>
    </row>
    <row r="7" spans="2:55" ht="14.25" customHeight="1">
      <c r="B7" s="356" t="str">
        <f>"（特別徴収義務者）"</f>
        <v>（特別徴収義務者）</v>
      </c>
      <c r="C7" s="357"/>
      <c r="D7" s="357"/>
      <c r="E7" s="357"/>
      <c r="F7" s="357"/>
      <c r="G7" s="357"/>
      <c r="H7" s="357"/>
      <c r="I7" s="357"/>
      <c r="J7" s="357"/>
      <c r="K7" s="357"/>
      <c r="L7" s="357"/>
      <c r="M7" s="357"/>
      <c r="N7" s="357"/>
      <c r="O7" s="357"/>
      <c r="P7" s="357"/>
      <c r="Q7" s="357"/>
      <c r="R7" s="357"/>
      <c r="S7" s="358"/>
      <c r="T7" s="60"/>
      <c r="U7" s="61"/>
      <c r="V7" s="356" t="str">
        <f>B7</f>
        <v>（特別徴収義務者）</v>
      </c>
      <c r="W7" s="359"/>
      <c r="X7" s="359"/>
      <c r="Y7" s="359"/>
      <c r="Z7" s="359"/>
      <c r="AA7" s="359"/>
      <c r="AB7" s="359"/>
      <c r="AC7" s="359"/>
      <c r="AD7" s="359"/>
      <c r="AE7" s="359"/>
      <c r="AF7" s="359"/>
      <c r="AG7" s="359"/>
      <c r="AH7" s="359"/>
      <c r="AI7" s="359"/>
      <c r="AJ7" s="359"/>
      <c r="AK7" s="360"/>
      <c r="AL7" s="60"/>
      <c r="AM7" s="61"/>
      <c r="AN7" s="356" t="str">
        <f>B7</f>
        <v>（特別徴収義務者）</v>
      </c>
      <c r="AO7" s="359"/>
      <c r="AP7" s="359"/>
      <c r="AQ7" s="359"/>
      <c r="AR7" s="359"/>
      <c r="AS7" s="359"/>
      <c r="AT7" s="359"/>
      <c r="AU7" s="359"/>
      <c r="AV7" s="359"/>
      <c r="AW7" s="359"/>
      <c r="AX7" s="359"/>
      <c r="AY7" s="359"/>
      <c r="AZ7" s="359"/>
      <c r="BA7" s="359"/>
      <c r="BB7" s="359"/>
      <c r="BC7" s="360"/>
    </row>
    <row r="8" spans="2:55" ht="26.25" customHeight="1">
      <c r="B8" s="406" t="s">
        <v>630</v>
      </c>
      <c r="C8" s="407"/>
      <c r="D8" s="387" t="str">
        <f>'★入力表 '!D6</f>
        <v>帯広市西♦条南■丁目●番地▲</v>
      </c>
      <c r="E8" s="387"/>
      <c r="F8" s="387"/>
      <c r="G8" s="387"/>
      <c r="H8" s="387"/>
      <c r="I8" s="387"/>
      <c r="J8" s="387"/>
      <c r="K8" s="387"/>
      <c r="L8" s="387"/>
      <c r="M8" s="387"/>
      <c r="N8" s="387"/>
      <c r="O8" s="387"/>
      <c r="P8" s="387"/>
      <c r="Q8" s="387"/>
      <c r="R8" s="387"/>
      <c r="S8" s="408"/>
      <c r="T8" s="60"/>
      <c r="U8" s="61"/>
      <c r="V8" s="406" t="s">
        <v>630</v>
      </c>
      <c r="W8" s="407"/>
      <c r="X8" s="387" t="str">
        <f>D8</f>
        <v>帯広市西♦条南■丁目●番地▲</v>
      </c>
      <c r="Y8" s="387"/>
      <c r="Z8" s="387"/>
      <c r="AA8" s="387"/>
      <c r="AB8" s="387"/>
      <c r="AC8" s="387"/>
      <c r="AD8" s="387"/>
      <c r="AE8" s="387"/>
      <c r="AF8" s="387"/>
      <c r="AG8" s="387"/>
      <c r="AH8" s="387"/>
      <c r="AI8" s="387"/>
      <c r="AJ8" s="387"/>
      <c r="AK8" s="408"/>
      <c r="AL8" s="60"/>
      <c r="AM8" s="61"/>
      <c r="AN8" s="406" t="str">
        <f>B8</f>
        <v>所在地</v>
      </c>
      <c r="AO8" s="407"/>
      <c r="AP8" s="387" t="str">
        <f>D8</f>
        <v>帯広市西♦条南■丁目●番地▲</v>
      </c>
      <c r="AQ8" s="387"/>
      <c r="AR8" s="387"/>
      <c r="AS8" s="387"/>
      <c r="AT8" s="387"/>
      <c r="AU8" s="387"/>
      <c r="AV8" s="387"/>
      <c r="AW8" s="387"/>
      <c r="AX8" s="387"/>
      <c r="AY8" s="387"/>
      <c r="AZ8" s="387"/>
      <c r="BA8" s="387"/>
      <c r="BB8" s="387"/>
      <c r="BC8" s="408"/>
    </row>
    <row r="9" spans="2:55" ht="50.25" customHeight="1">
      <c r="B9" s="406" t="s">
        <v>629</v>
      </c>
      <c r="C9" s="407"/>
      <c r="D9" s="387" t="str">
        <f>'★入力表 '!D7&amp;CHAR(10)&amp;CHAR(10)&amp;'★入力表 '!D8</f>
        <v>株式会社帯広○○△△□□観光
代表取締役　帯広　太郎</v>
      </c>
      <c r="E9" s="387"/>
      <c r="F9" s="387"/>
      <c r="G9" s="387"/>
      <c r="H9" s="387"/>
      <c r="I9" s="387"/>
      <c r="J9" s="387"/>
      <c r="K9" s="387"/>
      <c r="L9" s="387"/>
      <c r="M9" s="387"/>
      <c r="N9" s="387"/>
      <c r="O9" s="387"/>
      <c r="P9" s="387"/>
      <c r="Q9" s="387"/>
      <c r="R9" s="387"/>
      <c r="S9" s="408"/>
      <c r="T9" s="60"/>
      <c r="U9" s="61"/>
      <c r="V9" s="406" t="s">
        <v>629</v>
      </c>
      <c r="W9" s="407"/>
      <c r="X9" s="387" t="str">
        <f>D9</f>
        <v>株式会社帯広○○△△□□観光
代表取締役　帯広　太郎</v>
      </c>
      <c r="Y9" s="387"/>
      <c r="Z9" s="387"/>
      <c r="AA9" s="387"/>
      <c r="AB9" s="387"/>
      <c r="AC9" s="387"/>
      <c r="AD9" s="387"/>
      <c r="AE9" s="387"/>
      <c r="AF9" s="387"/>
      <c r="AG9" s="387"/>
      <c r="AH9" s="387"/>
      <c r="AI9" s="387"/>
      <c r="AJ9" s="387"/>
      <c r="AK9" s="408"/>
      <c r="AL9" s="60"/>
      <c r="AM9" s="61"/>
      <c r="AN9" s="406" t="str">
        <f>B9</f>
        <v>名称</v>
      </c>
      <c r="AO9" s="407"/>
      <c r="AP9" s="387" t="str">
        <f>D9</f>
        <v>株式会社帯広○○△△□□観光
代表取締役　帯広　太郎</v>
      </c>
      <c r="AQ9" s="387"/>
      <c r="AR9" s="387"/>
      <c r="AS9" s="387"/>
      <c r="AT9" s="387"/>
      <c r="AU9" s="387"/>
      <c r="AV9" s="387"/>
      <c r="AW9" s="387"/>
      <c r="AX9" s="387"/>
      <c r="AY9" s="387"/>
      <c r="AZ9" s="387"/>
      <c r="BA9" s="387"/>
      <c r="BB9" s="387"/>
      <c r="BC9" s="408"/>
    </row>
    <row r="10" spans="2:55" ht="14.25" customHeight="1">
      <c r="B10" s="403" t="str">
        <f>'★入力表 '!D10</f>
        <v>12345678</v>
      </c>
      <c r="C10" s="404"/>
      <c r="D10" s="404"/>
      <c r="E10" s="404"/>
      <c r="F10" s="404"/>
      <c r="G10" s="404"/>
      <c r="H10" s="404"/>
      <c r="I10" s="404"/>
      <c r="J10" s="404"/>
      <c r="K10" s="404"/>
      <c r="L10" s="404"/>
      <c r="M10" s="404"/>
      <c r="N10" s="404"/>
      <c r="O10" s="404"/>
      <c r="P10" s="404"/>
      <c r="Q10" s="404"/>
      <c r="R10" s="404"/>
      <c r="S10" s="405"/>
      <c r="T10" s="60"/>
      <c r="U10" s="61"/>
      <c r="V10" s="403" t="str">
        <f>B10</f>
        <v>12345678</v>
      </c>
      <c r="W10" s="404"/>
      <c r="X10" s="404"/>
      <c r="Y10" s="404"/>
      <c r="Z10" s="404"/>
      <c r="AA10" s="404"/>
      <c r="AB10" s="404"/>
      <c r="AC10" s="404"/>
      <c r="AD10" s="404"/>
      <c r="AE10" s="404"/>
      <c r="AF10" s="404"/>
      <c r="AG10" s="404"/>
      <c r="AH10" s="404"/>
      <c r="AI10" s="404"/>
      <c r="AJ10" s="404"/>
      <c r="AK10" s="405"/>
      <c r="AL10" s="60"/>
      <c r="AM10" s="61"/>
      <c r="AN10" s="403" t="str">
        <f>B10</f>
        <v>12345678</v>
      </c>
      <c r="AO10" s="404"/>
      <c r="AP10" s="404"/>
      <c r="AQ10" s="404"/>
      <c r="AR10" s="404"/>
      <c r="AS10" s="404"/>
      <c r="AT10" s="404"/>
      <c r="AU10" s="404"/>
      <c r="AV10" s="404"/>
      <c r="AW10" s="404"/>
      <c r="AX10" s="404"/>
      <c r="AY10" s="404"/>
      <c r="AZ10" s="404"/>
      <c r="BA10" s="404"/>
      <c r="BB10" s="404"/>
      <c r="BC10" s="405"/>
    </row>
    <row r="11" spans="2:55" ht="15" customHeight="1">
      <c r="B11" s="415" t="s">
        <v>588</v>
      </c>
      <c r="C11" s="416"/>
      <c r="D11" s="416"/>
      <c r="E11" s="416"/>
      <c r="F11" s="416"/>
      <c r="G11" s="416"/>
      <c r="H11" s="416"/>
      <c r="I11" s="416"/>
      <c r="J11" s="416"/>
      <c r="K11" s="416"/>
      <c r="L11" s="416"/>
      <c r="M11" s="417"/>
      <c r="N11" s="412" t="s">
        <v>507</v>
      </c>
      <c r="O11" s="413"/>
      <c r="P11" s="413"/>
      <c r="Q11" s="413"/>
      <c r="R11" s="413"/>
      <c r="S11" s="414"/>
      <c r="T11" s="60"/>
      <c r="U11" s="61"/>
      <c r="V11" s="409" t="s">
        <v>588</v>
      </c>
      <c r="W11" s="410"/>
      <c r="X11" s="410"/>
      <c r="Y11" s="410"/>
      <c r="Z11" s="410"/>
      <c r="AA11" s="410"/>
      <c r="AB11" s="410"/>
      <c r="AC11" s="410"/>
      <c r="AD11" s="410"/>
      <c r="AE11" s="411"/>
      <c r="AF11" s="412" t="s">
        <v>507</v>
      </c>
      <c r="AG11" s="413"/>
      <c r="AH11" s="413"/>
      <c r="AI11" s="413"/>
      <c r="AJ11" s="413"/>
      <c r="AK11" s="414"/>
      <c r="AL11" s="60"/>
      <c r="AM11" s="61"/>
      <c r="AN11" s="409" t="s">
        <v>588</v>
      </c>
      <c r="AO11" s="410"/>
      <c r="AP11" s="410"/>
      <c r="AQ11" s="410"/>
      <c r="AR11" s="410"/>
      <c r="AS11" s="410"/>
      <c r="AT11" s="410"/>
      <c r="AU11" s="410"/>
      <c r="AV11" s="410"/>
      <c r="AW11" s="411"/>
      <c r="AX11" s="412" t="s">
        <v>507</v>
      </c>
      <c r="AY11" s="413"/>
      <c r="AZ11" s="413"/>
      <c r="BA11" s="413"/>
      <c r="BB11" s="413"/>
      <c r="BC11" s="414"/>
    </row>
    <row r="12" spans="2:55" ht="18" customHeight="1">
      <c r="B12" s="351" t="str">
        <f>'★入力表 '!D33&amp;"　"&amp;'★入力表 '!E33&amp;"　"&amp;'★入力表 '!F33</f>
        <v>令和　9　年度</v>
      </c>
      <c r="C12" s="367"/>
      <c r="D12" s="367"/>
      <c r="E12" s="367"/>
      <c r="F12" s="367"/>
      <c r="G12" s="367"/>
      <c r="H12" s="367"/>
      <c r="I12" s="367"/>
      <c r="J12" s="367"/>
      <c r="K12" s="367"/>
      <c r="L12" s="367"/>
      <c r="M12" s="368"/>
      <c r="N12" s="418" t="str">
        <f>'★入力表 '!D14</f>
        <v>12345</v>
      </c>
      <c r="O12" s="367"/>
      <c r="P12" s="367"/>
      <c r="Q12" s="367"/>
      <c r="R12" s="367"/>
      <c r="S12" s="368"/>
      <c r="T12" s="60"/>
      <c r="U12" s="61"/>
      <c r="V12" s="351" t="str">
        <f>B12</f>
        <v>令和　9　年度</v>
      </c>
      <c r="W12" s="367"/>
      <c r="X12" s="367"/>
      <c r="Y12" s="367"/>
      <c r="Z12" s="367"/>
      <c r="AA12" s="367"/>
      <c r="AB12" s="367"/>
      <c r="AC12" s="367"/>
      <c r="AD12" s="367"/>
      <c r="AE12" s="368"/>
      <c r="AF12" s="418" t="str">
        <f>N12</f>
        <v>12345</v>
      </c>
      <c r="AG12" s="367"/>
      <c r="AH12" s="367"/>
      <c r="AI12" s="367"/>
      <c r="AJ12" s="367"/>
      <c r="AK12" s="368"/>
      <c r="AL12" s="60"/>
      <c r="AM12" s="61"/>
      <c r="AN12" s="351" t="str">
        <f>B12</f>
        <v>令和　9　年度</v>
      </c>
      <c r="AO12" s="367"/>
      <c r="AP12" s="367"/>
      <c r="AQ12" s="367"/>
      <c r="AR12" s="367"/>
      <c r="AS12" s="367"/>
      <c r="AT12" s="367"/>
      <c r="AU12" s="367"/>
      <c r="AV12" s="367"/>
      <c r="AW12" s="368"/>
      <c r="AX12" s="418" t="str">
        <f>N12</f>
        <v>12345</v>
      </c>
      <c r="AY12" s="367"/>
      <c r="AZ12" s="367"/>
      <c r="BA12" s="367"/>
      <c r="BB12" s="367"/>
      <c r="BC12" s="368"/>
    </row>
    <row r="13" spans="2:55" ht="3.75" customHeight="1">
      <c r="B13" s="338"/>
      <c r="C13" s="339"/>
      <c r="D13" s="339"/>
      <c r="E13" s="339"/>
      <c r="F13" s="339"/>
      <c r="G13" s="339"/>
      <c r="H13" s="339"/>
      <c r="I13" s="339"/>
      <c r="J13" s="339"/>
      <c r="K13" s="339"/>
      <c r="L13" s="339"/>
      <c r="M13" s="339"/>
      <c r="N13" s="339"/>
      <c r="O13" s="339"/>
      <c r="P13" s="339"/>
      <c r="Q13" s="339"/>
      <c r="R13" s="339"/>
      <c r="S13" s="340"/>
      <c r="T13" s="60"/>
      <c r="U13" s="61"/>
      <c r="V13" s="338"/>
      <c r="W13" s="339"/>
      <c r="X13" s="339"/>
      <c r="Y13" s="339"/>
      <c r="Z13" s="339"/>
      <c r="AA13" s="339"/>
      <c r="AB13" s="339"/>
      <c r="AC13" s="339"/>
      <c r="AD13" s="339"/>
      <c r="AE13" s="339"/>
      <c r="AF13" s="339"/>
      <c r="AG13" s="339"/>
      <c r="AH13" s="339"/>
      <c r="AI13" s="339"/>
      <c r="AJ13" s="339"/>
      <c r="AK13" s="340"/>
      <c r="AL13" s="60"/>
      <c r="AM13" s="61"/>
      <c r="AN13" s="338"/>
      <c r="AO13" s="339"/>
      <c r="AP13" s="339"/>
      <c r="AQ13" s="339"/>
      <c r="AR13" s="339"/>
      <c r="AS13" s="339"/>
      <c r="AT13" s="339"/>
      <c r="AU13" s="339"/>
      <c r="AV13" s="339"/>
      <c r="AW13" s="339"/>
      <c r="AX13" s="339"/>
      <c r="AY13" s="339"/>
      <c r="AZ13" s="339"/>
      <c r="BA13" s="339"/>
      <c r="BB13" s="339"/>
      <c r="BC13" s="340"/>
    </row>
    <row r="14" spans="2:55" ht="18" customHeight="1">
      <c r="B14" s="338" t="s">
        <v>506</v>
      </c>
      <c r="C14" s="339"/>
      <c r="D14" s="339"/>
      <c r="E14" s="339"/>
      <c r="F14" s="339"/>
      <c r="G14" s="339"/>
      <c r="H14" s="339"/>
      <c r="I14" s="339"/>
      <c r="J14" s="339"/>
      <c r="K14" s="339"/>
      <c r="L14" s="339"/>
      <c r="M14" s="340"/>
      <c r="N14" s="344" t="s">
        <v>498</v>
      </c>
      <c r="O14" s="345"/>
      <c r="P14" s="345"/>
      <c r="Q14" s="345"/>
      <c r="R14" s="345"/>
      <c r="S14" s="346"/>
      <c r="T14" s="60"/>
      <c r="U14" s="61"/>
      <c r="V14" s="338" t="s">
        <v>506</v>
      </c>
      <c r="W14" s="339"/>
      <c r="X14" s="339"/>
      <c r="Y14" s="339"/>
      <c r="Z14" s="339"/>
      <c r="AA14" s="339"/>
      <c r="AB14" s="339"/>
      <c r="AC14" s="339"/>
      <c r="AD14" s="339"/>
      <c r="AE14" s="340"/>
      <c r="AF14" s="344" t="s">
        <v>498</v>
      </c>
      <c r="AG14" s="345"/>
      <c r="AH14" s="345"/>
      <c r="AI14" s="345"/>
      <c r="AJ14" s="345"/>
      <c r="AK14" s="346"/>
      <c r="AL14" s="60"/>
      <c r="AM14" s="61"/>
      <c r="AN14" s="338" t="s">
        <v>506</v>
      </c>
      <c r="AO14" s="339"/>
      <c r="AP14" s="339"/>
      <c r="AQ14" s="339"/>
      <c r="AR14" s="339"/>
      <c r="AS14" s="339"/>
      <c r="AT14" s="339"/>
      <c r="AU14" s="339"/>
      <c r="AV14" s="339"/>
      <c r="AW14" s="340"/>
      <c r="AX14" s="344" t="s">
        <v>498</v>
      </c>
      <c r="AY14" s="345"/>
      <c r="AZ14" s="345"/>
      <c r="BA14" s="345"/>
      <c r="BB14" s="345"/>
      <c r="BC14" s="346"/>
    </row>
    <row r="15" spans="2:55" ht="18" customHeight="1">
      <c r="B15" s="65"/>
      <c r="C15" s="350" t="s">
        <v>623</v>
      </c>
      <c r="D15" s="350"/>
      <c r="E15" s="350">
        <f>'★入力表 '!E34</f>
        <v>9</v>
      </c>
      <c r="F15" s="350"/>
      <c r="G15" s="66" t="s">
        <v>508</v>
      </c>
      <c r="H15" s="350">
        <f>'★入力表 '!D37</f>
        <v>9</v>
      </c>
      <c r="I15" s="350"/>
      <c r="J15" s="67" t="s">
        <v>509</v>
      </c>
      <c r="K15" s="67"/>
      <c r="L15" s="67"/>
      <c r="M15" s="68"/>
      <c r="N15" s="348" t="str">
        <f>IF(AND('★入力表 '!E46="申告",'★領収書 (手入力)'!N16="申告"),"〇","")</f>
        <v>〇</v>
      </c>
      <c r="O15" s="348"/>
      <c r="P15" s="348" t="str">
        <f>IF(AND('★入力表 '!E46="更正",'★領収書 (手入力)'!P16="更正"),"〇","")</f>
        <v/>
      </c>
      <c r="Q15" s="348"/>
      <c r="R15" s="348" t="str">
        <f>IF(AND('★入力表 '!E46="決定",'★領収書 (手入力)'!R16="決定"),"〇","")</f>
        <v/>
      </c>
      <c r="S15" s="348"/>
      <c r="T15" s="60"/>
      <c r="U15" s="61"/>
      <c r="V15" s="65"/>
      <c r="W15" s="350" t="str">
        <f>C15&amp;E15</f>
        <v>令和9</v>
      </c>
      <c r="X15" s="350"/>
      <c r="Y15" s="66" t="s">
        <v>508</v>
      </c>
      <c r="Z15" s="350">
        <f>H15</f>
        <v>9</v>
      </c>
      <c r="AA15" s="350"/>
      <c r="AB15" s="67" t="s">
        <v>509</v>
      </c>
      <c r="AC15" s="67"/>
      <c r="AD15" s="67"/>
      <c r="AE15" s="68"/>
      <c r="AF15" s="348" t="str">
        <f>N15</f>
        <v>〇</v>
      </c>
      <c r="AG15" s="348"/>
      <c r="AH15" s="348" t="str">
        <f>P15</f>
        <v/>
      </c>
      <c r="AI15" s="348"/>
      <c r="AJ15" s="348" t="str">
        <f>R15</f>
        <v/>
      </c>
      <c r="AK15" s="348"/>
      <c r="AL15" s="60"/>
      <c r="AM15" s="61"/>
      <c r="AN15" s="65"/>
      <c r="AO15" s="350" t="str">
        <f>C15&amp;E15</f>
        <v>令和9</v>
      </c>
      <c r="AP15" s="350"/>
      <c r="AQ15" s="66" t="s">
        <v>508</v>
      </c>
      <c r="AR15" s="350">
        <f>H15</f>
        <v>9</v>
      </c>
      <c r="AS15" s="350"/>
      <c r="AT15" s="67" t="s">
        <v>509</v>
      </c>
      <c r="AU15" s="67"/>
      <c r="AV15" s="67"/>
      <c r="AW15" s="68"/>
      <c r="AX15" s="348" t="str">
        <f>N15</f>
        <v>〇</v>
      </c>
      <c r="AY15" s="348"/>
      <c r="AZ15" s="348" t="str">
        <f>P15</f>
        <v/>
      </c>
      <c r="BA15" s="348"/>
      <c r="BB15" s="348" t="str">
        <f>R15</f>
        <v/>
      </c>
      <c r="BC15" s="348"/>
    </row>
    <row r="16" spans="2:55" ht="27" customHeight="1">
      <c r="B16" s="69" t="s">
        <v>510</v>
      </c>
      <c r="C16" s="347" t="s">
        <v>623</v>
      </c>
      <c r="D16" s="347"/>
      <c r="E16" s="347">
        <f>'★入力表 '!E35</f>
        <v>9</v>
      </c>
      <c r="F16" s="347"/>
      <c r="G16" s="70" t="s">
        <v>508</v>
      </c>
      <c r="H16" s="347">
        <f>IF(ISBLANK('★入力表 '!F37), IF(ISBLANK('★入力表 '!E37), "", '★入力表 '!E37), '★入力表 '!F37)</f>
        <v>11</v>
      </c>
      <c r="I16" s="347"/>
      <c r="J16" s="71" t="s">
        <v>511</v>
      </c>
      <c r="K16" s="71"/>
      <c r="L16" s="71"/>
      <c r="M16" s="72" t="s">
        <v>512</v>
      </c>
      <c r="N16" s="349" t="s">
        <v>589</v>
      </c>
      <c r="O16" s="349"/>
      <c r="P16" s="349" t="s">
        <v>590</v>
      </c>
      <c r="Q16" s="349"/>
      <c r="R16" s="349" t="s">
        <v>591</v>
      </c>
      <c r="S16" s="349"/>
      <c r="T16" s="60"/>
      <c r="U16" s="61"/>
      <c r="V16" s="69" t="s">
        <v>510</v>
      </c>
      <c r="W16" s="347" t="str">
        <f>C16&amp;E16</f>
        <v>令和9</v>
      </c>
      <c r="X16" s="347"/>
      <c r="Y16" s="70" t="s">
        <v>508</v>
      </c>
      <c r="Z16" s="347">
        <f>H16</f>
        <v>11</v>
      </c>
      <c r="AA16" s="347"/>
      <c r="AB16" s="71" t="s">
        <v>511</v>
      </c>
      <c r="AC16" s="71"/>
      <c r="AD16" s="71"/>
      <c r="AE16" s="72" t="s">
        <v>512</v>
      </c>
      <c r="AF16" s="349" t="s">
        <v>589</v>
      </c>
      <c r="AG16" s="349"/>
      <c r="AH16" s="349" t="s">
        <v>590</v>
      </c>
      <c r="AI16" s="349"/>
      <c r="AJ16" s="349" t="s">
        <v>591</v>
      </c>
      <c r="AK16" s="349"/>
      <c r="AL16" s="60"/>
      <c r="AM16" s="61"/>
      <c r="AN16" s="69" t="s">
        <v>510</v>
      </c>
      <c r="AO16" s="347" t="str">
        <f>C16&amp;E16</f>
        <v>令和9</v>
      </c>
      <c r="AP16" s="347"/>
      <c r="AQ16" s="70" t="s">
        <v>508</v>
      </c>
      <c r="AR16" s="347">
        <f>H16</f>
        <v>11</v>
      </c>
      <c r="AS16" s="347"/>
      <c r="AT16" s="71" t="s">
        <v>511</v>
      </c>
      <c r="AU16" s="71"/>
      <c r="AV16" s="71"/>
      <c r="AW16" s="72" t="s">
        <v>512</v>
      </c>
      <c r="AX16" s="349" t="s">
        <v>589</v>
      </c>
      <c r="AY16" s="349"/>
      <c r="AZ16" s="349" t="s">
        <v>590</v>
      </c>
      <c r="BA16" s="349"/>
      <c r="BB16" s="349" t="s">
        <v>591</v>
      </c>
      <c r="BC16" s="349"/>
    </row>
    <row r="17" spans="2:55" ht="12" customHeight="1">
      <c r="B17" s="419"/>
      <c r="C17" s="420"/>
      <c r="D17" s="420"/>
      <c r="E17" s="421"/>
      <c r="F17" s="421"/>
      <c r="G17" s="421"/>
      <c r="H17" s="180"/>
      <c r="I17" s="181" t="s">
        <v>516</v>
      </c>
      <c r="J17" s="181" t="s">
        <v>517</v>
      </c>
      <c r="K17" s="182" t="s">
        <v>514</v>
      </c>
      <c r="L17" s="181" t="s">
        <v>515</v>
      </c>
      <c r="M17" s="181" t="s">
        <v>516</v>
      </c>
      <c r="N17" s="181" t="s">
        <v>517</v>
      </c>
      <c r="O17" s="181" t="s">
        <v>518</v>
      </c>
      <c r="P17" s="181" t="s">
        <v>515</v>
      </c>
      <c r="Q17" s="181" t="s">
        <v>516</v>
      </c>
      <c r="R17" s="181" t="s">
        <v>517</v>
      </c>
      <c r="S17" s="183" t="s">
        <v>519</v>
      </c>
      <c r="T17" s="60"/>
      <c r="U17" s="61"/>
      <c r="V17" s="425"/>
      <c r="W17" s="426"/>
      <c r="X17" s="426"/>
      <c r="Y17" s="427"/>
      <c r="Z17" s="184"/>
      <c r="AA17" s="181" t="s">
        <v>516</v>
      </c>
      <c r="AB17" s="181" t="s">
        <v>517</v>
      </c>
      <c r="AC17" s="182" t="s">
        <v>514</v>
      </c>
      <c r="AD17" s="181" t="s">
        <v>515</v>
      </c>
      <c r="AE17" s="181" t="s">
        <v>516</v>
      </c>
      <c r="AF17" s="181" t="s">
        <v>517</v>
      </c>
      <c r="AG17" s="181" t="s">
        <v>518</v>
      </c>
      <c r="AH17" s="181" t="s">
        <v>515</v>
      </c>
      <c r="AI17" s="181" t="s">
        <v>516</v>
      </c>
      <c r="AJ17" s="181" t="s">
        <v>517</v>
      </c>
      <c r="AK17" s="183" t="s">
        <v>519</v>
      </c>
      <c r="AL17" s="60"/>
      <c r="AM17" s="61"/>
      <c r="AN17" s="425"/>
      <c r="AO17" s="426"/>
      <c r="AP17" s="426"/>
      <c r="AQ17" s="427"/>
      <c r="AR17" s="184"/>
      <c r="AS17" s="181" t="s">
        <v>516</v>
      </c>
      <c r="AT17" s="181" t="s">
        <v>517</v>
      </c>
      <c r="AU17" s="182" t="s">
        <v>514</v>
      </c>
      <c r="AV17" s="181" t="s">
        <v>515</v>
      </c>
      <c r="AW17" s="181" t="s">
        <v>516</v>
      </c>
      <c r="AX17" s="181" t="s">
        <v>517</v>
      </c>
      <c r="AY17" s="181" t="s">
        <v>518</v>
      </c>
      <c r="AZ17" s="181" t="s">
        <v>515</v>
      </c>
      <c r="BA17" s="181" t="s">
        <v>516</v>
      </c>
      <c r="BB17" s="181" t="s">
        <v>517</v>
      </c>
      <c r="BC17" s="183" t="s">
        <v>519</v>
      </c>
    </row>
    <row r="18" spans="2:55" ht="18" customHeight="1">
      <c r="B18" s="412" t="s">
        <v>513</v>
      </c>
      <c r="C18" s="413"/>
      <c r="D18" s="413"/>
      <c r="E18" s="413"/>
      <c r="F18" s="413"/>
      <c r="G18" s="414"/>
      <c r="H18" s="185" t="s">
        <v>598</v>
      </c>
      <c r="I18" s="90" t="str">
        <f>MID(RIGHT(REPT(" ",11) &amp; TEXT('★入力表 '!N39, REPT("#",11)), 11), 1, 1)</f>
        <v xml:space="preserve"> </v>
      </c>
      <c r="J18" s="73" t="str">
        <f>MID(RIGHT(REPT(" ",11) &amp; TEXT('★入力表 '!N39, REPT("#",11)), 11), 2, 1)</f>
        <v>2</v>
      </c>
      <c r="K18" s="174" t="str">
        <f>MID(RIGHT(REPT(" ",11) &amp; TEXT('★入力表 '!N39, REPT("#",11)), 11), 3, 1)</f>
        <v>2</v>
      </c>
      <c r="L18" s="73" t="str">
        <f>MID(RIGHT(REPT(" ",11) &amp; TEXT('★入力表 '!N39, REPT("#",11)), 11), 4, 1)</f>
        <v>2</v>
      </c>
      <c r="M18" s="73" t="str">
        <f>MID(RIGHT(REPT(" ",11) &amp; TEXT('★入力表 '!N39, REPT("#",11)), 11), 5, 1)</f>
        <v>2</v>
      </c>
      <c r="N18" s="73" t="str">
        <f>MID(RIGHT(REPT(" ",11) &amp; TEXT('★入力表 '!N39, REPT("#",11)), 11), 6, 1)</f>
        <v>2</v>
      </c>
      <c r="O18" s="73" t="str">
        <f>MID(RIGHT(REPT(" ",11) &amp; TEXT('★入力表 '!N39, REPT("#",11)), 11), 7, 1)</f>
        <v>2</v>
      </c>
      <c r="P18" s="73" t="str">
        <f>MID(RIGHT(REPT(" ",11) &amp; TEXT('★入力表 '!N39, REPT("#",11)), 11), 8, 1)</f>
        <v>2</v>
      </c>
      <c r="Q18" s="73" t="str">
        <f>MID(RIGHT(REPT(" ",11) &amp; TEXT('★入力表 '!N39, REPT("#",11)), 11), 9, 1)</f>
        <v>2</v>
      </c>
      <c r="R18" s="73" t="str">
        <f>MID(RIGHT(REPT(" ",11) &amp; TEXT('★入力表 '!N39, REPT("#",11)), 11), 10, 1)</f>
        <v>2</v>
      </c>
      <c r="S18" s="74" t="str">
        <f>MID(RIGHT(REPT(" ",11) &amp; TEXT('★入力表 '!N39, REPT("0",11)), 11), 11, 1)</f>
        <v>7</v>
      </c>
      <c r="T18" s="60"/>
      <c r="U18" s="61"/>
      <c r="V18" s="373" t="s">
        <v>513</v>
      </c>
      <c r="W18" s="373"/>
      <c r="X18" s="373"/>
      <c r="Y18" s="373"/>
      <c r="Z18" s="185" t="s">
        <v>598</v>
      </c>
      <c r="AA18" s="90" t="str">
        <f t="shared" ref="AA18:AK24" si="0">I18</f>
        <v xml:space="preserve"> </v>
      </c>
      <c r="AB18" s="73" t="str">
        <f t="shared" si="0"/>
        <v>2</v>
      </c>
      <c r="AC18" s="174" t="str">
        <f t="shared" si="0"/>
        <v>2</v>
      </c>
      <c r="AD18" s="73" t="str">
        <f t="shared" si="0"/>
        <v>2</v>
      </c>
      <c r="AE18" s="73" t="str">
        <f t="shared" si="0"/>
        <v>2</v>
      </c>
      <c r="AF18" s="73" t="str">
        <f t="shared" si="0"/>
        <v>2</v>
      </c>
      <c r="AG18" s="73" t="str">
        <f t="shared" si="0"/>
        <v>2</v>
      </c>
      <c r="AH18" s="73" t="str">
        <f t="shared" si="0"/>
        <v>2</v>
      </c>
      <c r="AI18" s="73" t="str">
        <f t="shared" si="0"/>
        <v>2</v>
      </c>
      <c r="AJ18" s="73" t="str">
        <f t="shared" si="0"/>
        <v>2</v>
      </c>
      <c r="AK18" s="74" t="str">
        <f>S18</f>
        <v>7</v>
      </c>
      <c r="AL18" s="60"/>
      <c r="AM18" s="61"/>
      <c r="AN18" s="373" t="s">
        <v>513</v>
      </c>
      <c r="AO18" s="373"/>
      <c r="AP18" s="373"/>
      <c r="AQ18" s="373"/>
      <c r="AR18" s="185" t="s">
        <v>598</v>
      </c>
      <c r="AS18" s="90" t="str">
        <f t="shared" ref="AS18:BC24" si="1">I18</f>
        <v xml:space="preserve"> </v>
      </c>
      <c r="AT18" s="73" t="str">
        <f t="shared" si="1"/>
        <v>2</v>
      </c>
      <c r="AU18" s="174" t="str">
        <f t="shared" si="1"/>
        <v>2</v>
      </c>
      <c r="AV18" s="73" t="str">
        <f t="shared" si="1"/>
        <v>2</v>
      </c>
      <c r="AW18" s="73" t="str">
        <f t="shared" si="1"/>
        <v>2</v>
      </c>
      <c r="AX18" s="73" t="str">
        <f t="shared" si="1"/>
        <v>2</v>
      </c>
      <c r="AY18" s="73" t="str">
        <f t="shared" si="1"/>
        <v>2</v>
      </c>
      <c r="AZ18" s="73" t="str">
        <f t="shared" si="1"/>
        <v>2</v>
      </c>
      <c r="BA18" s="73" t="str">
        <f t="shared" si="1"/>
        <v>2</v>
      </c>
      <c r="BB18" s="73" t="str">
        <f t="shared" si="1"/>
        <v>2</v>
      </c>
      <c r="BC18" s="74" t="str">
        <f>S18</f>
        <v>7</v>
      </c>
    </row>
    <row r="19" spans="2:55" ht="20.100000000000001" customHeight="1">
      <c r="B19" s="344" t="s">
        <v>605</v>
      </c>
      <c r="C19" s="345"/>
      <c r="D19" s="345"/>
      <c r="E19" s="345"/>
      <c r="F19" s="345"/>
      <c r="G19" s="346"/>
      <c r="H19" s="186" t="s">
        <v>599</v>
      </c>
      <c r="I19" s="62" t="str">
        <f>MID(RIGHT(REPT(" ",11) &amp; TEXT('★入力表 '!N40, REPT("#",11)), 11), 1, 1)</f>
        <v>7</v>
      </c>
      <c r="J19" s="63" t="str">
        <f>MID(RIGHT(REPT(" ",11) &amp; TEXT('★入力表 '!N40, REPT("#",11)), 11), 2, 1)</f>
        <v>1</v>
      </c>
      <c r="K19" s="175" t="str">
        <f>MID(RIGHT(REPT(" ",11) &amp; TEXT('★入力表 '!N40, REPT("#",11)), 11), 3, 1)</f>
        <v>1</v>
      </c>
      <c r="L19" s="63" t="str">
        <f>MID(RIGHT(REPT(" ",11) &amp; TEXT('★入力表 '!N40, REPT("#",11)), 11), 4, 1)</f>
        <v>1</v>
      </c>
      <c r="M19" s="63" t="str">
        <f>MID(RIGHT(REPT(" ",11) &amp; TEXT('★入力表 '!N40, REPT("#",11)), 11), 5, 1)</f>
        <v>1</v>
      </c>
      <c r="N19" s="63" t="str">
        <f>MID(RIGHT(REPT(" ",11) &amp; TEXT('★入力表 '!N40, REPT("#",11)), 11), 6, 1)</f>
        <v>1</v>
      </c>
      <c r="O19" s="63" t="str">
        <f>MID(RIGHT(REPT(" ",11) &amp; TEXT('★入力表 '!N40, REPT("#",11)), 11), 7, 1)</f>
        <v>1</v>
      </c>
      <c r="P19" s="63" t="str">
        <f>MID(RIGHT(REPT(" ",11) &amp; TEXT('★入力表 '!N40, REPT("#",11)), 11), 8, 1)</f>
        <v>1</v>
      </c>
      <c r="Q19" s="63" t="str">
        <f>MID(RIGHT(REPT(" ",11) &amp; TEXT('★入力表 '!N40, REPT("#",11)), 11), 9, 1)</f>
        <v>1</v>
      </c>
      <c r="R19" s="63" t="str">
        <f>MID(RIGHT(REPT(" ",11) &amp; TEXT('★入力表 '!N40, REPT("#",11)), 11), 10, 1)</f>
        <v>1</v>
      </c>
      <c r="S19" s="64" t="str">
        <f>MID(RIGHT(REPT(" ",11) &amp; TEXT('★入力表 '!N40, REPT("0",11)), 11), 11, 1)</f>
        <v>0</v>
      </c>
      <c r="T19" s="60"/>
      <c r="U19" s="61"/>
      <c r="V19" s="373" t="s">
        <v>594</v>
      </c>
      <c r="W19" s="373"/>
      <c r="X19" s="373"/>
      <c r="Y19" s="373"/>
      <c r="Z19" s="186" t="s">
        <v>599</v>
      </c>
      <c r="AA19" s="62" t="str">
        <f t="shared" si="0"/>
        <v>7</v>
      </c>
      <c r="AB19" s="63" t="str">
        <f t="shared" si="0"/>
        <v>1</v>
      </c>
      <c r="AC19" s="175" t="str">
        <f t="shared" si="0"/>
        <v>1</v>
      </c>
      <c r="AD19" s="63" t="str">
        <f t="shared" si="0"/>
        <v>1</v>
      </c>
      <c r="AE19" s="63" t="str">
        <f t="shared" si="0"/>
        <v>1</v>
      </c>
      <c r="AF19" s="63" t="str">
        <f t="shared" si="0"/>
        <v>1</v>
      </c>
      <c r="AG19" s="63" t="str">
        <f t="shared" si="0"/>
        <v>1</v>
      </c>
      <c r="AH19" s="63" t="str">
        <f t="shared" si="0"/>
        <v>1</v>
      </c>
      <c r="AI19" s="63" t="str">
        <f t="shared" si="0"/>
        <v>1</v>
      </c>
      <c r="AJ19" s="63" t="str">
        <f t="shared" si="0"/>
        <v>1</v>
      </c>
      <c r="AK19" s="64" t="str">
        <f t="shared" si="0"/>
        <v>0</v>
      </c>
      <c r="AL19" s="60"/>
      <c r="AM19" s="61"/>
      <c r="AN19" s="373" t="s">
        <v>594</v>
      </c>
      <c r="AO19" s="373"/>
      <c r="AP19" s="373"/>
      <c r="AQ19" s="373"/>
      <c r="AR19" s="186" t="s">
        <v>599</v>
      </c>
      <c r="AS19" s="62" t="str">
        <f t="shared" si="1"/>
        <v>7</v>
      </c>
      <c r="AT19" s="63" t="str">
        <f t="shared" si="1"/>
        <v>1</v>
      </c>
      <c r="AU19" s="175" t="str">
        <f t="shared" si="1"/>
        <v>1</v>
      </c>
      <c r="AV19" s="63" t="str">
        <f t="shared" si="1"/>
        <v>1</v>
      </c>
      <c r="AW19" s="63" t="str">
        <f t="shared" si="1"/>
        <v>1</v>
      </c>
      <c r="AX19" s="63" t="str">
        <f t="shared" si="1"/>
        <v>1</v>
      </c>
      <c r="AY19" s="63" t="str">
        <f t="shared" si="1"/>
        <v>1</v>
      </c>
      <c r="AZ19" s="63" t="str">
        <f t="shared" si="1"/>
        <v>1</v>
      </c>
      <c r="BA19" s="63" t="str">
        <f t="shared" si="1"/>
        <v>1</v>
      </c>
      <c r="BB19" s="63" t="str">
        <f t="shared" si="1"/>
        <v>1</v>
      </c>
      <c r="BC19" s="64" t="str">
        <f t="shared" si="1"/>
        <v>0</v>
      </c>
    </row>
    <row r="20" spans="2:55" ht="20.100000000000001" customHeight="1">
      <c r="B20" s="422" t="s">
        <v>595</v>
      </c>
      <c r="C20" s="423"/>
      <c r="D20" s="423"/>
      <c r="E20" s="423"/>
      <c r="F20" s="423"/>
      <c r="G20" s="424"/>
      <c r="H20" s="186" t="s">
        <v>600</v>
      </c>
      <c r="I20" s="62" t="str">
        <f>MID(RIGHT(REPT(" ",11) &amp; TEXT('★入力表 '!N41, REPT("#",11)), 11), 1, 1)</f>
        <v xml:space="preserve"> </v>
      </c>
      <c r="J20" s="63" t="str">
        <f>MID(RIGHT(REPT(" ",11) &amp; TEXT('★入力表 '!N41, REPT("#",11)), 11), 2, 1)</f>
        <v>1</v>
      </c>
      <c r="K20" s="175" t="str">
        <f>MID(RIGHT(REPT(" ",11) &amp; TEXT('★入力表 '!N41, REPT("#",11)), 11), 3, 1)</f>
        <v>1</v>
      </c>
      <c r="L20" s="63" t="str">
        <f>MID(RIGHT(REPT(" ",11) &amp; TEXT('★入力表 '!N41, REPT("#",11)), 11), 4, 1)</f>
        <v>1</v>
      </c>
      <c r="M20" s="63" t="str">
        <f>MID(RIGHT(REPT(" ",11) &amp; TEXT('★入力表 '!N41, REPT("#",11)), 11), 5, 1)</f>
        <v>1</v>
      </c>
      <c r="N20" s="63" t="str">
        <f>MID(RIGHT(REPT(" ",11) &amp; TEXT('★入力表 '!N41, REPT("#",11)), 11), 6, 1)</f>
        <v>1</v>
      </c>
      <c r="O20" s="63" t="str">
        <f>MID(RIGHT(REPT(" ",11) &amp; TEXT('★入力表 '!N41, REPT("#",11)), 11), 7, 1)</f>
        <v>1</v>
      </c>
      <c r="P20" s="63" t="str">
        <f>MID(RIGHT(REPT(" ",11) &amp; TEXT('★入力表 '!N41, REPT("#",11)), 11), 8, 1)</f>
        <v>1</v>
      </c>
      <c r="Q20" s="63" t="str">
        <f>MID(RIGHT(REPT(" ",11) &amp; TEXT('★入力表 '!N41, REPT("#",11)), 11), 9, 1)</f>
        <v>1</v>
      </c>
      <c r="R20" s="63" t="str">
        <f>MID(RIGHT(REPT(" ",11) &amp; TEXT('★入力表 '!N41, REPT("#",11)), 11), 10, 1)</f>
        <v>1</v>
      </c>
      <c r="S20" s="64" t="str">
        <f>MID(RIGHT(REPT(" ",11) &amp; TEXT('★入力表 '!N41, REPT("0",11)), 11), 11, 1)</f>
        <v>0</v>
      </c>
      <c r="T20" s="60"/>
      <c r="U20" s="61"/>
      <c r="V20" s="396" t="s">
        <v>606</v>
      </c>
      <c r="W20" s="396"/>
      <c r="X20" s="396"/>
      <c r="Y20" s="396"/>
      <c r="Z20" s="186" t="s">
        <v>600</v>
      </c>
      <c r="AA20" s="62" t="str">
        <f t="shared" si="0"/>
        <v xml:space="preserve"> </v>
      </c>
      <c r="AB20" s="63" t="str">
        <f t="shared" si="0"/>
        <v>1</v>
      </c>
      <c r="AC20" s="175" t="str">
        <f t="shared" si="0"/>
        <v>1</v>
      </c>
      <c r="AD20" s="63" t="str">
        <f t="shared" si="0"/>
        <v>1</v>
      </c>
      <c r="AE20" s="63" t="str">
        <f t="shared" si="0"/>
        <v>1</v>
      </c>
      <c r="AF20" s="63" t="str">
        <f t="shared" si="0"/>
        <v>1</v>
      </c>
      <c r="AG20" s="63" t="str">
        <f t="shared" si="0"/>
        <v>1</v>
      </c>
      <c r="AH20" s="63" t="str">
        <f t="shared" si="0"/>
        <v>1</v>
      </c>
      <c r="AI20" s="63" t="str">
        <f t="shared" si="0"/>
        <v>1</v>
      </c>
      <c r="AJ20" s="63" t="str">
        <f t="shared" si="0"/>
        <v>1</v>
      </c>
      <c r="AK20" s="64" t="str">
        <f t="shared" si="0"/>
        <v>0</v>
      </c>
      <c r="AL20" s="60"/>
      <c r="AM20" s="61"/>
      <c r="AN20" s="396" t="s">
        <v>606</v>
      </c>
      <c r="AO20" s="396"/>
      <c r="AP20" s="396"/>
      <c r="AQ20" s="396"/>
      <c r="AR20" s="186" t="s">
        <v>600</v>
      </c>
      <c r="AS20" s="62" t="str">
        <f t="shared" si="1"/>
        <v xml:space="preserve"> </v>
      </c>
      <c r="AT20" s="63" t="str">
        <f t="shared" si="1"/>
        <v>1</v>
      </c>
      <c r="AU20" s="175" t="str">
        <f t="shared" si="1"/>
        <v>1</v>
      </c>
      <c r="AV20" s="63" t="str">
        <f t="shared" si="1"/>
        <v>1</v>
      </c>
      <c r="AW20" s="63" t="str">
        <f t="shared" si="1"/>
        <v>1</v>
      </c>
      <c r="AX20" s="63" t="str">
        <f t="shared" si="1"/>
        <v>1</v>
      </c>
      <c r="AY20" s="63" t="str">
        <f t="shared" si="1"/>
        <v>1</v>
      </c>
      <c r="AZ20" s="63" t="str">
        <f t="shared" si="1"/>
        <v>1</v>
      </c>
      <c r="BA20" s="63" t="str">
        <f t="shared" si="1"/>
        <v>1</v>
      </c>
      <c r="BB20" s="63" t="str">
        <f t="shared" si="1"/>
        <v>1</v>
      </c>
      <c r="BC20" s="64" t="str">
        <f t="shared" si="1"/>
        <v>0</v>
      </c>
    </row>
    <row r="21" spans="2:55" ht="20.100000000000001" customHeight="1">
      <c r="B21" s="422" t="s">
        <v>592</v>
      </c>
      <c r="C21" s="423"/>
      <c r="D21" s="423"/>
      <c r="E21" s="423"/>
      <c r="F21" s="423"/>
      <c r="G21" s="424"/>
      <c r="H21" s="186" t="s">
        <v>601</v>
      </c>
      <c r="I21" s="62" t="str">
        <f>MID(RIGHT(REPT(" ",11) &amp; TEXT('★入力表 '!N42, REPT("#",11)), 11), 1, 1)</f>
        <v xml:space="preserve"> </v>
      </c>
      <c r="J21" s="63" t="str">
        <f>MID(RIGHT(REPT(" ",11) &amp; TEXT('★入力表 '!N42, REPT("#",11)), 11), 2, 1)</f>
        <v>1</v>
      </c>
      <c r="K21" s="175" t="str">
        <f>MID(RIGHT(REPT(" ",11) &amp; TEXT('★入力表 '!N42, REPT("#",11)), 11), 3, 1)</f>
        <v>1</v>
      </c>
      <c r="L21" s="63" t="str">
        <f>MID(RIGHT(REPT(" ",11) &amp; TEXT('★入力表 '!N42, REPT("#",11)), 11), 4, 1)</f>
        <v>1</v>
      </c>
      <c r="M21" s="63" t="str">
        <f>MID(RIGHT(REPT(" ",11) &amp; TEXT('★入力表 '!N42, REPT("#",11)), 11), 5, 1)</f>
        <v>1</v>
      </c>
      <c r="N21" s="63" t="str">
        <f>MID(RIGHT(REPT(" ",11) &amp; TEXT('★入力表 '!N42, REPT("#",11)), 11), 6, 1)</f>
        <v>1</v>
      </c>
      <c r="O21" s="63" t="str">
        <f>MID(RIGHT(REPT(" ",11) &amp; TEXT('★入力表 '!N42, REPT("#",11)), 11), 7, 1)</f>
        <v>1</v>
      </c>
      <c r="P21" s="63" t="str">
        <f>MID(RIGHT(REPT(" ",11) &amp; TEXT('★入力表 '!N42, REPT("#",11)), 11), 8, 1)</f>
        <v>1</v>
      </c>
      <c r="Q21" s="63" t="str">
        <f>MID(RIGHT(REPT(" ",11) &amp; TEXT('★入力表 '!N42, REPT("#",11)), 11), 9, 1)</f>
        <v>1</v>
      </c>
      <c r="R21" s="63" t="str">
        <f>MID(RIGHT(REPT(" ",11) &amp; TEXT('★入力表 '!N42, REPT("#",11)), 11), 10, 1)</f>
        <v>1</v>
      </c>
      <c r="S21" s="64" t="str">
        <f>MID(RIGHT(REPT(" ",11) &amp; TEXT('★入力表 '!N42, REPT("0",11)), 11), 11, 1)</f>
        <v>0</v>
      </c>
      <c r="T21" s="60"/>
      <c r="U21" s="61"/>
      <c r="V21" s="396" t="s">
        <v>607</v>
      </c>
      <c r="W21" s="396"/>
      <c r="X21" s="396"/>
      <c r="Y21" s="396"/>
      <c r="Z21" s="186" t="s">
        <v>601</v>
      </c>
      <c r="AA21" s="62" t="str">
        <f t="shared" si="0"/>
        <v xml:space="preserve"> </v>
      </c>
      <c r="AB21" s="63" t="str">
        <f t="shared" si="0"/>
        <v>1</v>
      </c>
      <c r="AC21" s="175" t="str">
        <f t="shared" si="0"/>
        <v>1</v>
      </c>
      <c r="AD21" s="63" t="str">
        <f t="shared" si="0"/>
        <v>1</v>
      </c>
      <c r="AE21" s="63" t="str">
        <f t="shared" si="0"/>
        <v>1</v>
      </c>
      <c r="AF21" s="63" t="str">
        <f t="shared" si="0"/>
        <v>1</v>
      </c>
      <c r="AG21" s="63" t="str">
        <f t="shared" si="0"/>
        <v>1</v>
      </c>
      <c r="AH21" s="63" t="str">
        <f t="shared" si="0"/>
        <v>1</v>
      </c>
      <c r="AI21" s="63" t="str">
        <f t="shared" si="0"/>
        <v>1</v>
      </c>
      <c r="AJ21" s="63" t="str">
        <f t="shared" si="0"/>
        <v>1</v>
      </c>
      <c r="AK21" s="64" t="str">
        <f t="shared" si="0"/>
        <v>0</v>
      </c>
      <c r="AL21" s="60"/>
      <c r="AM21" s="61"/>
      <c r="AN21" s="396" t="s">
        <v>607</v>
      </c>
      <c r="AO21" s="396"/>
      <c r="AP21" s="396"/>
      <c r="AQ21" s="396"/>
      <c r="AR21" s="186" t="s">
        <v>601</v>
      </c>
      <c r="AS21" s="62" t="str">
        <f t="shared" si="1"/>
        <v xml:space="preserve"> </v>
      </c>
      <c r="AT21" s="63" t="str">
        <f t="shared" si="1"/>
        <v>1</v>
      </c>
      <c r="AU21" s="175" t="str">
        <f t="shared" si="1"/>
        <v>1</v>
      </c>
      <c r="AV21" s="63" t="str">
        <f t="shared" si="1"/>
        <v>1</v>
      </c>
      <c r="AW21" s="63" t="str">
        <f t="shared" si="1"/>
        <v>1</v>
      </c>
      <c r="AX21" s="63" t="str">
        <f t="shared" si="1"/>
        <v>1</v>
      </c>
      <c r="AY21" s="63" t="str">
        <f t="shared" si="1"/>
        <v>1</v>
      </c>
      <c r="AZ21" s="63" t="str">
        <f t="shared" si="1"/>
        <v>1</v>
      </c>
      <c r="BA21" s="63" t="str">
        <f t="shared" si="1"/>
        <v>1</v>
      </c>
      <c r="BB21" s="63" t="str">
        <f t="shared" si="1"/>
        <v>1</v>
      </c>
      <c r="BC21" s="64" t="str">
        <f t="shared" si="1"/>
        <v>0</v>
      </c>
    </row>
    <row r="22" spans="2:55" ht="20.100000000000001" customHeight="1">
      <c r="B22" s="344" t="s">
        <v>593</v>
      </c>
      <c r="C22" s="345"/>
      <c r="D22" s="345"/>
      <c r="E22" s="345"/>
      <c r="F22" s="345"/>
      <c r="G22" s="346"/>
      <c r="H22" s="186" t="s">
        <v>602</v>
      </c>
      <c r="I22" s="62" t="str">
        <f>MID(RIGHT(REPT(" ",11) &amp; TEXT('★入力表 '!N43, REPT("#",11)), 11), 1, 1)</f>
        <v xml:space="preserve"> </v>
      </c>
      <c r="J22" s="63" t="str">
        <f>MID(RIGHT(REPT(" ",11) &amp; TEXT('★入力表 '!N43, REPT("#",11)), 11), 2, 1)</f>
        <v>1</v>
      </c>
      <c r="K22" s="175" t="str">
        <f>MID(RIGHT(REPT(" ",11) &amp; TEXT('★入力表 '!N43, REPT("#",11)), 11), 3, 1)</f>
        <v>1</v>
      </c>
      <c r="L22" s="63" t="str">
        <f>MID(RIGHT(REPT(" ",11) &amp; TEXT('★入力表 '!N43, REPT("#",11)), 11), 4, 1)</f>
        <v>1</v>
      </c>
      <c r="M22" s="63" t="str">
        <f>MID(RIGHT(REPT(" ",11) &amp; TEXT('★入力表 '!N43, REPT("#",11)), 11), 5, 1)</f>
        <v>1</v>
      </c>
      <c r="N22" s="63" t="str">
        <f>MID(RIGHT(REPT(" ",11) &amp; TEXT('★入力表 '!N43, REPT("#",11)), 11), 6, 1)</f>
        <v>1</v>
      </c>
      <c r="O22" s="63" t="str">
        <f>MID(RIGHT(REPT(" ",11) &amp; TEXT('★入力表 '!N43, REPT("#",11)), 11), 7, 1)</f>
        <v>1</v>
      </c>
      <c r="P22" s="63" t="str">
        <f>MID(RIGHT(REPT(" ",11) &amp; TEXT('★入力表 '!N43, REPT("#",11)), 11), 8, 1)</f>
        <v>1</v>
      </c>
      <c r="Q22" s="63" t="str">
        <f>MID(RIGHT(REPT(" ",11) &amp; TEXT('★入力表 '!N43, REPT("#",11)), 11), 9, 1)</f>
        <v>1</v>
      </c>
      <c r="R22" s="63" t="str">
        <f>MID(RIGHT(REPT(" ",11) &amp; TEXT('★入力表 '!N43, REPT("#",11)), 11), 10, 1)</f>
        <v>1</v>
      </c>
      <c r="S22" s="64" t="str">
        <f>MID(RIGHT(REPT(" ",11) &amp; TEXT('★入力表 '!N43, REPT("0",11)), 11), 11, 1)</f>
        <v>0</v>
      </c>
      <c r="T22" s="178"/>
      <c r="U22" s="61"/>
      <c r="V22" s="373" t="s">
        <v>608</v>
      </c>
      <c r="W22" s="373"/>
      <c r="X22" s="373"/>
      <c r="Y22" s="373"/>
      <c r="Z22" s="186" t="s">
        <v>602</v>
      </c>
      <c r="AA22" s="62" t="str">
        <f t="shared" si="0"/>
        <v xml:space="preserve"> </v>
      </c>
      <c r="AB22" s="63" t="str">
        <f t="shared" si="0"/>
        <v>1</v>
      </c>
      <c r="AC22" s="175" t="str">
        <f t="shared" si="0"/>
        <v>1</v>
      </c>
      <c r="AD22" s="63" t="str">
        <f t="shared" si="0"/>
        <v>1</v>
      </c>
      <c r="AE22" s="63" t="str">
        <f t="shared" si="0"/>
        <v>1</v>
      </c>
      <c r="AF22" s="63" t="str">
        <f t="shared" si="0"/>
        <v>1</v>
      </c>
      <c r="AG22" s="63" t="str">
        <f t="shared" si="0"/>
        <v>1</v>
      </c>
      <c r="AH22" s="63" t="str">
        <f t="shared" si="0"/>
        <v>1</v>
      </c>
      <c r="AI22" s="63" t="str">
        <f t="shared" si="0"/>
        <v>1</v>
      </c>
      <c r="AJ22" s="63" t="str">
        <f t="shared" si="0"/>
        <v>1</v>
      </c>
      <c r="AK22" s="64" t="str">
        <f t="shared" si="0"/>
        <v>0</v>
      </c>
      <c r="AL22" s="60"/>
      <c r="AM22" s="61"/>
      <c r="AN22" s="373" t="s">
        <v>608</v>
      </c>
      <c r="AO22" s="373"/>
      <c r="AP22" s="373"/>
      <c r="AQ22" s="373"/>
      <c r="AR22" s="186" t="s">
        <v>602</v>
      </c>
      <c r="AS22" s="62" t="str">
        <f t="shared" si="1"/>
        <v xml:space="preserve"> </v>
      </c>
      <c r="AT22" s="63" t="str">
        <f t="shared" si="1"/>
        <v>1</v>
      </c>
      <c r="AU22" s="175" t="str">
        <f t="shared" si="1"/>
        <v>1</v>
      </c>
      <c r="AV22" s="63" t="str">
        <f t="shared" si="1"/>
        <v>1</v>
      </c>
      <c r="AW22" s="63" t="str">
        <f t="shared" si="1"/>
        <v>1</v>
      </c>
      <c r="AX22" s="63" t="str">
        <f t="shared" si="1"/>
        <v>1</v>
      </c>
      <c r="AY22" s="63" t="str">
        <f t="shared" si="1"/>
        <v>1</v>
      </c>
      <c r="AZ22" s="63" t="str">
        <f t="shared" si="1"/>
        <v>1</v>
      </c>
      <c r="BA22" s="63" t="str">
        <f t="shared" si="1"/>
        <v>1</v>
      </c>
      <c r="BB22" s="63" t="str">
        <f t="shared" si="1"/>
        <v>1</v>
      </c>
      <c r="BC22" s="64" t="str">
        <f t="shared" si="1"/>
        <v>0</v>
      </c>
    </row>
    <row r="23" spans="2:55" ht="20.100000000000001" customHeight="1" thickBot="1">
      <c r="B23" s="380"/>
      <c r="C23" s="381"/>
      <c r="D23" s="381"/>
      <c r="E23" s="381"/>
      <c r="F23" s="381"/>
      <c r="G23" s="382"/>
      <c r="H23" s="187" t="s">
        <v>603</v>
      </c>
      <c r="I23" s="171" t="str">
        <f>MID(RIGHT(REPT(" ",11) &amp; TEXT('★入力表 '!N44, REPT("#",11)), 11), 1, 1)</f>
        <v xml:space="preserve"> </v>
      </c>
      <c r="J23" s="172" t="str">
        <f>MID(RIGHT(REPT(" ",11) &amp; TEXT('★入力表 '!N44, REPT("#",11)), 11), 2, 1)</f>
        <v>1</v>
      </c>
      <c r="K23" s="176" t="str">
        <f>MID(RIGHT(REPT(" ",11) &amp; TEXT('★入力表 '!N44, REPT("#",11)), 11), 3, 1)</f>
        <v>1</v>
      </c>
      <c r="L23" s="172" t="str">
        <f>MID(RIGHT(REPT(" ",11) &amp; TEXT('★入力表 '!N44, REPT("#",11)), 11), 4, 1)</f>
        <v>1</v>
      </c>
      <c r="M23" s="172" t="str">
        <f>MID(RIGHT(REPT(" ",11) &amp; TEXT('★入力表 '!N44, REPT("#",11)), 11), 5, 1)</f>
        <v>1</v>
      </c>
      <c r="N23" s="172" t="str">
        <f>MID(RIGHT(REPT(" ",11) &amp; TEXT('★入力表 '!N44, REPT("#",11)), 11), 6, 1)</f>
        <v>1</v>
      </c>
      <c r="O23" s="172" t="str">
        <f>MID(RIGHT(REPT(" ",11) &amp; TEXT('★入力表 '!N44, REPT("#",11)), 11), 7, 1)</f>
        <v>1</v>
      </c>
      <c r="P23" s="172" t="str">
        <f>MID(RIGHT(REPT(" ",11) &amp; TEXT('★入力表 '!N44, REPT("#",11)), 11), 8, 1)</f>
        <v>1</v>
      </c>
      <c r="Q23" s="172" t="str">
        <f>MID(RIGHT(REPT(" ",11) &amp; TEXT('★入力表 '!N44, REPT("#",11)), 11), 9, 1)</f>
        <v>1</v>
      </c>
      <c r="R23" s="172" t="str">
        <f>MID(RIGHT(REPT(" ",11) &amp; TEXT('★入力表 '!N44, REPT("#",11)), 11), 10, 1)</f>
        <v>1</v>
      </c>
      <c r="S23" s="177" t="str">
        <f>MID(RIGHT(REPT(" ",11) &amp; TEXT('★入力表 '!N44, REPT("0",11)), 11), 11, 1)</f>
        <v>0</v>
      </c>
      <c r="T23" s="60"/>
      <c r="U23" s="61"/>
      <c r="V23" s="397"/>
      <c r="W23" s="398"/>
      <c r="X23" s="398"/>
      <c r="Y23" s="399"/>
      <c r="Z23" s="187" t="s">
        <v>603</v>
      </c>
      <c r="AA23" s="171" t="str">
        <f t="shared" si="0"/>
        <v xml:space="preserve"> </v>
      </c>
      <c r="AB23" s="172" t="str">
        <f t="shared" si="0"/>
        <v>1</v>
      </c>
      <c r="AC23" s="176" t="str">
        <f t="shared" si="0"/>
        <v>1</v>
      </c>
      <c r="AD23" s="172" t="str">
        <f t="shared" si="0"/>
        <v>1</v>
      </c>
      <c r="AE23" s="172" t="str">
        <f t="shared" si="0"/>
        <v>1</v>
      </c>
      <c r="AF23" s="172" t="str">
        <f t="shared" si="0"/>
        <v>1</v>
      </c>
      <c r="AG23" s="172" t="str">
        <f t="shared" si="0"/>
        <v>1</v>
      </c>
      <c r="AH23" s="172" t="str">
        <f t="shared" si="0"/>
        <v>1</v>
      </c>
      <c r="AI23" s="172" t="str">
        <f t="shared" si="0"/>
        <v>1</v>
      </c>
      <c r="AJ23" s="172" t="str">
        <f t="shared" si="0"/>
        <v>1</v>
      </c>
      <c r="AK23" s="177" t="str">
        <f t="shared" si="0"/>
        <v>0</v>
      </c>
      <c r="AL23" s="60"/>
      <c r="AM23" s="61"/>
      <c r="AN23" s="397"/>
      <c r="AO23" s="398"/>
      <c r="AP23" s="398"/>
      <c r="AQ23" s="399"/>
      <c r="AR23" s="187" t="s">
        <v>603</v>
      </c>
      <c r="AS23" s="171" t="str">
        <f t="shared" si="1"/>
        <v xml:space="preserve"> </v>
      </c>
      <c r="AT23" s="172" t="str">
        <f t="shared" si="1"/>
        <v>1</v>
      </c>
      <c r="AU23" s="176" t="str">
        <f t="shared" si="1"/>
        <v>1</v>
      </c>
      <c r="AV23" s="172" t="str">
        <f t="shared" si="1"/>
        <v>1</v>
      </c>
      <c r="AW23" s="172" t="str">
        <f t="shared" si="1"/>
        <v>1</v>
      </c>
      <c r="AX23" s="172" t="str">
        <f t="shared" si="1"/>
        <v>1</v>
      </c>
      <c r="AY23" s="172" t="str">
        <f t="shared" si="1"/>
        <v>1</v>
      </c>
      <c r="AZ23" s="172" t="str">
        <f t="shared" si="1"/>
        <v>1</v>
      </c>
      <c r="BA23" s="172" t="str">
        <f t="shared" si="1"/>
        <v>1</v>
      </c>
      <c r="BB23" s="172" t="str">
        <f t="shared" si="1"/>
        <v>1</v>
      </c>
      <c r="BC23" s="177" t="str">
        <f t="shared" si="1"/>
        <v>0</v>
      </c>
    </row>
    <row r="24" spans="2:55" ht="20.100000000000001" customHeight="1" thickBot="1">
      <c r="B24" s="383" t="s">
        <v>596</v>
      </c>
      <c r="C24" s="384"/>
      <c r="D24" s="384"/>
      <c r="E24" s="384"/>
      <c r="F24" s="384"/>
      <c r="G24" s="385"/>
      <c r="H24" s="188" t="s">
        <v>604</v>
      </c>
      <c r="I24" s="75" t="str">
        <f>MID(RIGHT(REPT(" ",11) &amp; TEXT('★入力表 '!N45, REPT("#",11)), 11), 1, 1)</f>
        <v>7</v>
      </c>
      <c r="J24" s="173" t="str">
        <f>MID(RIGHT(REPT(" ",11) &amp; TEXT('★入力表 '!N45, REPT("#",11)), 11), 2, 1)</f>
        <v>7</v>
      </c>
      <c r="K24" s="76" t="str">
        <f>MID(RIGHT(REPT(" ",11) &amp; TEXT('★入力表 '!N45, REPT("#",11)), 11), 3, 1)</f>
        <v>7</v>
      </c>
      <c r="L24" s="76" t="str">
        <f>MID(RIGHT(REPT(" ",11) &amp; TEXT('★入力表 '!N45, REPT("#",11)), 11), 4, 1)</f>
        <v>7</v>
      </c>
      <c r="M24" s="76" t="str">
        <f>MID(RIGHT(REPT(" ",11) &amp; TEXT('★入力表 '!N45, REPT("#",11)), 11), 5, 1)</f>
        <v>7</v>
      </c>
      <c r="N24" s="76" t="str">
        <f>MID(RIGHT(REPT(" ",11) &amp; TEXT('★入力表 '!N45, REPT("#",11)), 11), 6, 1)</f>
        <v>7</v>
      </c>
      <c r="O24" s="76" t="str">
        <f>MID(RIGHT(REPT(" ",11) &amp; TEXT('★入力表 '!N45, REPT("#",11)), 11), 7, 1)</f>
        <v>7</v>
      </c>
      <c r="P24" s="76" t="str">
        <f>MID(RIGHT(REPT(" ",11) &amp; TEXT('★入力表 '!N45, REPT("#",11)), 11), 8, 1)</f>
        <v>7</v>
      </c>
      <c r="Q24" s="76" t="str">
        <f>MID(RIGHT(REPT(" ",11) &amp; TEXT('★入力表 '!N45, REPT("#",11)), 11), 9, 1)</f>
        <v>7</v>
      </c>
      <c r="R24" s="76" t="str">
        <f>MID(RIGHT(REPT(" ",11) &amp; TEXT('★入力表 '!N45, REPT("#",11)), 11), 10, 1)</f>
        <v>7</v>
      </c>
      <c r="S24" s="77" t="str">
        <f>MID(RIGHT(REPT(" ",11) &amp; TEXT('★入力表 '!N45, REPT("0",11)), 11), 11, 1)</f>
        <v>7</v>
      </c>
      <c r="T24" s="60"/>
      <c r="U24" s="61"/>
      <c r="V24" s="383" t="s">
        <v>611</v>
      </c>
      <c r="W24" s="384"/>
      <c r="X24" s="384"/>
      <c r="Y24" s="385"/>
      <c r="Z24" s="188" t="s">
        <v>604</v>
      </c>
      <c r="AA24" s="75" t="str">
        <f t="shared" si="0"/>
        <v>7</v>
      </c>
      <c r="AB24" s="173" t="str">
        <f t="shared" si="0"/>
        <v>7</v>
      </c>
      <c r="AC24" s="76" t="str">
        <f t="shared" si="0"/>
        <v>7</v>
      </c>
      <c r="AD24" s="76" t="str">
        <f t="shared" si="0"/>
        <v>7</v>
      </c>
      <c r="AE24" s="76" t="str">
        <f t="shared" si="0"/>
        <v>7</v>
      </c>
      <c r="AF24" s="76" t="str">
        <f t="shared" si="0"/>
        <v>7</v>
      </c>
      <c r="AG24" s="76" t="str">
        <f t="shared" si="0"/>
        <v>7</v>
      </c>
      <c r="AH24" s="76" t="str">
        <f t="shared" si="0"/>
        <v>7</v>
      </c>
      <c r="AI24" s="76" t="str">
        <f t="shared" si="0"/>
        <v>7</v>
      </c>
      <c r="AJ24" s="76" t="str">
        <f t="shared" si="0"/>
        <v>7</v>
      </c>
      <c r="AK24" s="77" t="str">
        <f t="shared" si="0"/>
        <v>7</v>
      </c>
      <c r="AL24" s="60"/>
      <c r="AM24" s="61"/>
      <c r="AN24" s="432" t="s">
        <v>520</v>
      </c>
      <c r="AO24" s="433"/>
      <c r="AP24" s="433"/>
      <c r="AQ24" s="434"/>
      <c r="AR24" s="188" t="s">
        <v>604</v>
      </c>
      <c r="AS24" s="75" t="str">
        <f t="shared" si="1"/>
        <v>7</v>
      </c>
      <c r="AT24" s="173" t="str">
        <f t="shared" si="1"/>
        <v>7</v>
      </c>
      <c r="AU24" s="76" t="str">
        <f t="shared" si="1"/>
        <v>7</v>
      </c>
      <c r="AV24" s="76" t="str">
        <f t="shared" si="1"/>
        <v>7</v>
      </c>
      <c r="AW24" s="76" t="str">
        <f t="shared" si="1"/>
        <v>7</v>
      </c>
      <c r="AX24" s="76" t="str">
        <f t="shared" si="1"/>
        <v>7</v>
      </c>
      <c r="AY24" s="76" t="str">
        <f t="shared" si="1"/>
        <v>7</v>
      </c>
      <c r="AZ24" s="76" t="str">
        <f t="shared" si="1"/>
        <v>7</v>
      </c>
      <c r="BA24" s="76" t="str">
        <f t="shared" si="1"/>
        <v>7</v>
      </c>
      <c r="BB24" s="76" t="str">
        <f t="shared" si="1"/>
        <v>7</v>
      </c>
      <c r="BC24" s="77" t="str">
        <f t="shared" si="1"/>
        <v>7</v>
      </c>
    </row>
    <row r="25" spans="2:55" ht="5.25" customHeight="1">
      <c r="B25" s="179"/>
      <c r="C25" s="179"/>
      <c r="D25" s="179"/>
      <c r="E25" s="179"/>
      <c r="F25" s="179"/>
      <c r="G25" s="179"/>
      <c r="H25" s="179"/>
      <c r="I25" s="58"/>
      <c r="J25" s="58"/>
      <c r="K25" s="58"/>
      <c r="L25" s="58"/>
      <c r="M25" s="58"/>
      <c r="N25" s="58"/>
      <c r="O25" s="58"/>
      <c r="P25" s="58"/>
      <c r="Q25" s="58"/>
      <c r="R25" s="58"/>
      <c r="S25" s="58"/>
      <c r="T25" s="60"/>
      <c r="U25" s="61"/>
      <c r="V25" s="189"/>
      <c r="W25" s="189"/>
      <c r="X25" s="58"/>
      <c r="Y25" s="58"/>
      <c r="Z25" s="58"/>
      <c r="AA25" s="58"/>
      <c r="AB25" s="58"/>
      <c r="AC25" s="58"/>
      <c r="AD25" s="58"/>
      <c r="AE25" s="58"/>
      <c r="AF25" s="58"/>
      <c r="AG25" s="58"/>
      <c r="AH25" s="58"/>
      <c r="AI25" s="58"/>
      <c r="AJ25" s="58"/>
      <c r="AK25" s="58"/>
      <c r="AL25" s="60"/>
      <c r="AM25" s="61"/>
      <c r="AN25" s="189"/>
      <c r="AO25" s="189"/>
      <c r="AP25" s="58"/>
      <c r="AQ25" s="58"/>
      <c r="AR25" s="58"/>
      <c r="AS25" s="58"/>
      <c r="AT25" s="58"/>
      <c r="AU25" s="58"/>
      <c r="AV25" s="58"/>
      <c r="AW25" s="58"/>
      <c r="AX25" s="58"/>
      <c r="AY25" s="58"/>
      <c r="AZ25" s="58"/>
      <c r="BA25" s="58"/>
      <c r="BB25" s="58"/>
      <c r="BC25" s="58"/>
    </row>
    <row r="26" spans="2:55" ht="20.100000000000001" customHeight="1">
      <c r="B26" s="344" t="s">
        <v>521</v>
      </c>
      <c r="C26" s="345"/>
      <c r="D26" s="345"/>
      <c r="E26" s="345"/>
      <c r="F26" s="345"/>
      <c r="G26" s="346"/>
      <c r="H26" s="338" t="str">
        <f>'★入力表 '!C47&amp;'★入力表 '!D47&amp;"年"&amp;'★入力表 '!E47&amp;"月"&amp;'★入力表 '!F47&amp;"日"</f>
        <v>令和9年12月31日</v>
      </c>
      <c r="I26" s="339"/>
      <c r="J26" s="339"/>
      <c r="K26" s="339"/>
      <c r="L26" s="339"/>
      <c r="M26" s="429" t="s">
        <v>597</v>
      </c>
      <c r="N26" s="429"/>
      <c r="O26" s="390"/>
      <c r="P26" s="390"/>
      <c r="Q26" s="390"/>
      <c r="R26" s="390"/>
      <c r="S26" s="391"/>
      <c r="T26" s="60"/>
      <c r="U26" s="61"/>
      <c r="V26" s="344" t="s">
        <v>521</v>
      </c>
      <c r="W26" s="345"/>
      <c r="X26" s="345"/>
      <c r="Y26" s="346"/>
      <c r="Z26" s="369" t="str">
        <f>H26</f>
        <v>令和9年12月31日</v>
      </c>
      <c r="AA26" s="350"/>
      <c r="AB26" s="350"/>
      <c r="AC26" s="350"/>
      <c r="AD26" s="350"/>
      <c r="AE26" s="429" t="s">
        <v>597</v>
      </c>
      <c r="AF26" s="348"/>
      <c r="AG26" s="348"/>
      <c r="AH26" s="348"/>
      <c r="AI26" s="348"/>
      <c r="AJ26" s="348"/>
      <c r="AK26" s="348"/>
      <c r="AL26" s="60"/>
      <c r="AM26" s="61"/>
      <c r="AN26" s="344" t="s">
        <v>521</v>
      </c>
      <c r="AO26" s="345"/>
      <c r="AP26" s="345"/>
      <c r="AQ26" s="346"/>
      <c r="AR26" s="338" t="str">
        <f>H26</f>
        <v>令和9年12月31日</v>
      </c>
      <c r="AS26" s="339"/>
      <c r="AT26" s="339"/>
      <c r="AU26" s="339"/>
      <c r="AV26" s="339"/>
      <c r="AW26" s="429" t="s">
        <v>597</v>
      </c>
      <c r="AX26" s="348"/>
      <c r="AY26" s="348"/>
      <c r="AZ26" s="348"/>
      <c r="BA26" s="348"/>
      <c r="BB26" s="348"/>
      <c r="BC26" s="348"/>
    </row>
    <row r="27" spans="2:55" ht="23.25" customHeight="1">
      <c r="B27" s="356" t="s">
        <v>634</v>
      </c>
      <c r="C27" s="359"/>
      <c r="D27" s="359"/>
      <c r="E27" s="359"/>
      <c r="F27" s="359"/>
      <c r="G27" s="359"/>
      <c r="H27" s="359"/>
      <c r="I27" s="359"/>
      <c r="J27" s="359"/>
      <c r="K27" s="359"/>
      <c r="L27" s="360"/>
      <c r="M27" s="450"/>
      <c r="N27" s="450"/>
      <c r="O27" s="392"/>
      <c r="P27" s="392"/>
      <c r="Q27" s="392"/>
      <c r="R27" s="392"/>
      <c r="S27" s="393"/>
      <c r="T27" s="60"/>
      <c r="U27" s="61"/>
      <c r="V27" s="373" t="s">
        <v>610</v>
      </c>
      <c r="W27" s="373"/>
      <c r="X27" s="373"/>
      <c r="Y27" s="344"/>
      <c r="Z27" s="429"/>
      <c r="AA27" s="390"/>
      <c r="AB27" s="390"/>
      <c r="AC27" s="390"/>
      <c r="AD27" s="98" t="s">
        <v>624</v>
      </c>
      <c r="AE27" s="392"/>
      <c r="AF27" s="348"/>
      <c r="AG27" s="348"/>
      <c r="AH27" s="348"/>
      <c r="AI27" s="348"/>
      <c r="AJ27" s="348"/>
      <c r="AK27" s="348"/>
      <c r="AL27" s="60"/>
      <c r="AM27" s="61"/>
      <c r="AN27" s="438" t="s">
        <v>616</v>
      </c>
      <c r="AO27" s="439"/>
      <c r="AP27" s="439"/>
      <c r="AQ27" s="440"/>
      <c r="AR27" s="435" t="s">
        <v>618</v>
      </c>
      <c r="AS27" s="435"/>
      <c r="AT27" s="435"/>
      <c r="AU27" s="435"/>
      <c r="AV27" s="435"/>
      <c r="AW27" s="450"/>
      <c r="AX27" s="348"/>
      <c r="AY27" s="348"/>
      <c r="AZ27" s="348"/>
      <c r="BA27" s="348"/>
      <c r="BB27" s="348"/>
      <c r="BC27" s="348"/>
    </row>
    <row r="28" spans="2:55" ht="30" customHeight="1">
      <c r="B28" s="386"/>
      <c r="C28" s="387"/>
      <c r="D28" s="387"/>
      <c r="E28" s="387"/>
      <c r="F28" s="387"/>
      <c r="G28" s="387"/>
      <c r="H28" s="387"/>
      <c r="I28" s="387"/>
      <c r="J28" s="387"/>
      <c r="K28" s="387"/>
      <c r="L28" s="408"/>
      <c r="M28" s="450"/>
      <c r="N28" s="450"/>
      <c r="O28" s="392"/>
      <c r="P28" s="392"/>
      <c r="Q28" s="392"/>
      <c r="R28" s="392"/>
      <c r="S28" s="393"/>
      <c r="T28" s="60"/>
      <c r="U28" s="61"/>
      <c r="V28" s="373"/>
      <c r="W28" s="373"/>
      <c r="X28" s="373"/>
      <c r="Y28" s="344"/>
      <c r="Z28" s="430"/>
      <c r="AA28" s="431"/>
      <c r="AB28" s="431"/>
      <c r="AC28" s="431"/>
      <c r="AD28" s="97" t="s">
        <v>559</v>
      </c>
      <c r="AE28" s="392"/>
      <c r="AF28" s="348"/>
      <c r="AG28" s="348"/>
      <c r="AH28" s="348"/>
      <c r="AI28" s="348"/>
      <c r="AJ28" s="348"/>
      <c r="AK28" s="348"/>
      <c r="AL28" s="60"/>
      <c r="AM28" s="61"/>
      <c r="AN28" s="369" t="s">
        <v>617</v>
      </c>
      <c r="AO28" s="350"/>
      <c r="AP28" s="350"/>
      <c r="AQ28" s="453"/>
      <c r="AR28" s="454" t="s">
        <v>619</v>
      </c>
      <c r="AS28" s="455"/>
      <c r="AT28" s="455"/>
      <c r="AU28" s="455"/>
      <c r="AV28" s="455"/>
      <c r="AW28" s="450"/>
      <c r="AX28" s="348"/>
      <c r="AY28" s="348"/>
      <c r="AZ28" s="348"/>
      <c r="BA28" s="348"/>
      <c r="BB28" s="348"/>
      <c r="BC28" s="348"/>
    </row>
    <row r="29" spans="2:55" ht="18" customHeight="1">
      <c r="B29" s="386"/>
      <c r="C29" s="387"/>
      <c r="D29" s="387"/>
      <c r="E29" s="387"/>
      <c r="F29" s="387"/>
      <c r="G29" s="387"/>
      <c r="H29" s="387"/>
      <c r="I29" s="387"/>
      <c r="J29" s="387"/>
      <c r="K29" s="387"/>
      <c r="L29" s="408"/>
      <c r="M29" s="450"/>
      <c r="N29" s="450"/>
      <c r="O29" s="392"/>
      <c r="P29" s="392"/>
      <c r="Q29" s="392"/>
      <c r="R29" s="392"/>
      <c r="S29" s="393"/>
      <c r="T29" s="60"/>
      <c r="U29" s="61"/>
      <c r="V29" s="356" t="s">
        <v>609</v>
      </c>
      <c r="W29" s="357"/>
      <c r="X29" s="357"/>
      <c r="Y29" s="357"/>
      <c r="Z29" s="374"/>
      <c r="AA29" s="374"/>
      <c r="AB29" s="374"/>
      <c r="AC29" s="374"/>
      <c r="AD29" s="375"/>
      <c r="AE29" s="450"/>
      <c r="AF29" s="348"/>
      <c r="AG29" s="348"/>
      <c r="AH29" s="348"/>
      <c r="AI29" s="348"/>
      <c r="AJ29" s="348"/>
      <c r="AK29" s="348"/>
      <c r="AL29" s="60"/>
      <c r="AM29" s="61"/>
      <c r="AN29" s="441" t="s">
        <v>631</v>
      </c>
      <c r="AO29" s="442"/>
      <c r="AP29" s="442"/>
      <c r="AQ29" s="442"/>
      <c r="AR29" s="442"/>
      <c r="AS29" s="442"/>
      <c r="AT29" s="442"/>
      <c r="AU29" s="442"/>
      <c r="AV29" s="443"/>
      <c r="AW29" s="392"/>
      <c r="AX29" s="348"/>
      <c r="AY29" s="348"/>
      <c r="AZ29" s="348"/>
      <c r="BA29" s="348"/>
      <c r="BB29" s="348"/>
      <c r="BC29" s="348"/>
    </row>
    <row r="30" spans="2:55" ht="18" customHeight="1">
      <c r="B30" s="386"/>
      <c r="C30" s="387"/>
      <c r="D30" s="387"/>
      <c r="E30" s="387"/>
      <c r="F30" s="387"/>
      <c r="G30" s="387"/>
      <c r="H30" s="387"/>
      <c r="I30" s="387"/>
      <c r="J30" s="387"/>
      <c r="K30" s="387"/>
      <c r="L30" s="408"/>
      <c r="M30" s="450"/>
      <c r="N30" s="450"/>
      <c r="O30" s="392"/>
      <c r="P30" s="392"/>
      <c r="Q30" s="392"/>
      <c r="R30" s="392"/>
      <c r="S30" s="393"/>
      <c r="T30" s="60"/>
      <c r="U30" s="61"/>
      <c r="V30" s="376"/>
      <c r="W30" s="374"/>
      <c r="X30" s="374"/>
      <c r="Y30" s="374"/>
      <c r="Z30" s="374"/>
      <c r="AA30" s="374"/>
      <c r="AB30" s="374"/>
      <c r="AC30" s="374"/>
      <c r="AD30" s="375"/>
      <c r="AE30" s="450"/>
      <c r="AF30" s="348"/>
      <c r="AG30" s="348"/>
      <c r="AH30" s="348"/>
      <c r="AI30" s="348"/>
      <c r="AJ30" s="348"/>
      <c r="AK30" s="348"/>
      <c r="AL30" s="60"/>
      <c r="AM30" s="61"/>
      <c r="AN30" s="444"/>
      <c r="AO30" s="445"/>
      <c r="AP30" s="445"/>
      <c r="AQ30" s="445"/>
      <c r="AR30" s="445"/>
      <c r="AS30" s="445"/>
      <c r="AT30" s="445"/>
      <c r="AU30" s="445"/>
      <c r="AV30" s="446"/>
      <c r="AW30" s="392"/>
      <c r="AX30" s="348"/>
      <c r="AY30" s="348"/>
      <c r="AZ30" s="348"/>
      <c r="BA30" s="348"/>
      <c r="BB30" s="348"/>
      <c r="BC30" s="348"/>
    </row>
    <row r="31" spans="2:55" ht="18" customHeight="1">
      <c r="B31" s="386"/>
      <c r="C31" s="387"/>
      <c r="D31" s="387"/>
      <c r="E31" s="387"/>
      <c r="F31" s="387"/>
      <c r="G31" s="387"/>
      <c r="H31" s="387"/>
      <c r="I31" s="387"/>
      <c r="J31" s="387"/>
      <c r="K31" s="387"/>
      <c r="L31" s="408"/>
      <c r="M31" s="450"/>
      <c r="N31" s="450"/>
      <c r="O31" s="392"/>
      <c r="P31" s="392"/>
      <c r="Q31" s="392"/>
      <c r="R31" s="392"/>
      <c r="S31" s="393"/>
      <c r="T31" s="60"/>
      <c r="U31" s="61"/>
      <c r="V31" s="376"/>
      <c r="W31" s="374"/>
      <c r="X31" s="374"/>
      <c r="Y31" s="374"/>
      <c r="Z31" s="374"/>
      <c r="AA31" s="374"/>
      <c r="AB31" s="374"/>
      <c r="AC31" s="374"/>
      <c r="AD31" s="375"/>
      <c r="AE31" s="450"/>
      <c r="AF31" s="348"/>
      <c r="AG31" s="348"/>
      <c r="AH31" s="348"/>
      <c r="AI31" s="348"/>
      <c r="AJ31" s="348"/>
      <c r="AK31" s="348"/>
      <c r="AL31" s="60"/>
      <c r="AM31" s="61"/>
      <c r="AN31" s="444"/>
      <c r="AO31" s="445"/>
      <c r="AP31" s="445"/>
      <c r="AQ31" s="445"/>
      <c r="AR31" s="445"/>
      <c r="AS31" s="445"/>
      <c r="AT31" s="445"/>
      <c r="AU31" s="445"/>
      <c r="AV31" s="446"/>
      <c r="AW31" s="392"/>
      <c r="AX31" s="348"/>
      <c r="AY31" s="348"/>
      <c r="AZ31" s="348"/>
      <c r="BA31" s="348"/>
      <c r="BB31" s="348"/>
      <c r="BC31" s="348"/>
    </row>
    <row r="32" spans="2:55" ht="21.75" customHeight="1">
      <c r="B32" s="388"/>
      <c r="C32" s="389"/>
      <c r="D32" s="389"/>
      <c r="E32" s="389"/>
      <c r="F32" s="389"/>
      <c r="G32" s="389"/>
      <c r="H32" s="389"/>
      <c r="I32" s="389"/>
      <c r="J32" s="389"/>
      <c r="K32" s="389"/>
      <c r="L32" s="451"/>
      <c r="M32" s="452"/>
      <c r="N32" s="452"/>
      <c r="O32" s="394"/>
      <c r="P32" s="394"/>
      <c r="Q32" s="394"/>
      <c r="R32" s="394"/>
      <c r="S32" s="395"/>
      <c r="T32" s="60"/>
      <c r="U32" s="61"/>
      <c r="V32" s="377"/>
      <c r="W32" s="378"/>
      <c r="X32" s="378"/>
      <c r="Y32" s="378"/>
      <c r="Z32" s="378"/>
      <c r="AA32" s="378"/>
      <c r="AB32" s="378"/>
      <c r="AC32" s="378"/>
      <c r="AD32" s="379"/>
      <c r="AE32" s="452"/>
      <c r="AF32" s="348"/>
      <c r="AG32" s="348"/>
      <c r="AH32" s="348"/>
      <c r="AI32" s="348"/>
      <c r="AJ32" s="348"/>
      <c r="AK32" s="348"/>
      <c r="AL32" s="60"/>
      <c r="AM32" s="61"/>
      <c r="AN32" s="447"/>
      <c r="AO32" s="448"/>
      <c r="AP32" s="448"/>
      <c r="AQ32" s="448"/>
      <c r="AR32" s="448"/>
      <c r="AS32" s="448"/>
      <c r="AT32" s="448"/>
      <c r="AU32" s="448"/>
      <c r="AV32" s="449"/>
      <c r="AW32" s="394"/>
      <c r="AX32" s="348"/>
      <c r="AY32" s="348"/>
      <c r="AZ32" s="348"/>
      <c r="BA32" s="348"/>
      <c r="BB32" s="348"/>
      <c r="BC32" s="348"/>
    </row>
    <row r="33" spans="19:55" ht="9" customHeight="1">
      <c r="S33" s="78"/>
      <c r="T33" s="60"/>
      <c r="U33" s="61"/>
      <c r="AK33" s="78"/>
      <c r="AL33" s="60"/>
      <c r="AM33" s="61"/>
      <c r="AN33" s="59"/>
      <c r="BC33" s="78"/>
    </row>
  </sheetData>
  <mergeCells count="141">
    <mergeCell ref="B4:G4"/>
    <mergeCell ref="H4:S4"/>
    <mergeCell ref="V4:AA4"/>
    <mergeCell ref="AB4:AK4"/>
    <mergeCell ref="AN4:AS4"/>
    <mergeCell ref="AT4:BC4"/>
    <mergeCell ref="B2:G2"/>
    <mergeCell ref="H2:S3"/>
    <mergeCell ref="V2:AA2"/>
    <mergeCell ref="AB2:AK3"/>
    <mergeCell ref="AN2:AS2"/>
    <mergeCell ref="AT2:BC3"/>
    <mergeCell ref="B6:J6"/>
    <mergeCell ref="K6:S6"/>
    <mergeCell ref="V6:AB6"/>
    <mergeCell ref="AC6:AK6"/>
    <mergeCell ref="AN6:AT6"/>
    <mergeCell ref="AU6:BC6"/>
    <mergeCell ref="B5:J5"/>
    <mergeCell ref="K5:S5"/>
    <mergeCell ref="V5:AB5"/>
    <mergeCell ref="AC5:AK5"/>
    <mergeCell ref="AN5:AT5"/>
    <mergeCell ref="AU5:BC5"/>
    <mergeCell ref="B9:C9"/>
    <mergeCell ref="D9:S9"/>
    <mergeCell ref="V9:W9"/>
    <mergeCell ref="X9:AK9"/>
    <mergeCell ref="AN9:AO9"/>
    <mergeCell ref="AP9:BC9"/>
    <mergeCell ref="B7:S7"/>
    <mergeCell ref="V7:AK7"/>
    <mergeCell ref="AN7:BC7"/>
    <mergeCell ref="B8:C8"/>
    <mergeCell ref="D8:S8"/>
    <mergeCell ref="V8:W8"/>
    <mergeCell ref="X8:AK8"/>
    <mergeCell ref="AN8:AO8"/>
    <mergeCell ref="AP8:BC8"/>
    <mergeCell ref="B12:M12"/>
    <mergeCell ref="N12:S12"/>
    <mergeCell ref="V12:AE12"/>
    <mergeCell ref="AF12:AK12"/>
    <mergeCell ref="AN12:AW12"/>
    <mergeCell ref="AX12:BC12"/>
    <mergeCell ref="B10:S10"/>
    <mergeCell ref="V10:AK10"/>
    <mergeCell ref="AN10:BC10"/>
    <mergeCell ref="B11:M11"/>
    <mergeCell ref="N11:S11"/>
    <mergeCell ref="V11:AE11"/>
    <mergeCell ref="AF11:AK11"/>
    <mergeCell ref="AN11:AW11"/>
    <mergeCell ref="AX11:BC11"/>
    <mergeCell ref="B13:S13"/>
    <mergeCell ref="V13:AK13"/>
    <mergeCell ref="AN13:BC13"/>
    <mergeCell ref="B14:M14"/>
    <mergeCell ref="N14:S14"/>
    <mergeCell ref="V14:AE14"/>
    <mergeCell ref="AF14:AK14"/>
    <mergeCell ref="AN14:AW14"/>
    <mergeCell ref="AX14:BC14"/>
    <mergeCell ref="AR15:AS15"/>
    <mergeCell ref="AX15:AY15"/>
    <mergeCell ref="AZ15:BA15"/>
    <mergeCell ref="BB15:BC15"/>
    <mergeCell ref="C16:D16"/>
    <mergeCell ref="E16:F16"/>
    <mergeCell ref="H16:I16"/>
    <mergeCell ref="N16:O16"/>
    <mergeCell ref="P16:Q16"/>
    <mergeCell ref="R16:S16"/>
    <mergeCell ref="W15:X15"/>
    <mergeCell ref="Z15:AA15"/>
    <mergeCell ref="AF15:AG15"/>
    <mergeCell ref="AH15:AI15"/>
    <mergeCell ref="AJ15:AK15"/>
    <mergeCell ref="AO15:AP15"/>
    <mergeCell ref="C15:D15"/>
    <mergeCell ref="E15:F15"/>
    <mergeCell ref="H15:I15"/>
    <mergeCell ref="N15:O15"/>
    <mergeCell ref="P15:Q15"/>
    <mergeCell ref="R15:S15"/>
    <mergeCell ref="BB16:BC16"/>
    <mergeCell ref="B18:G18"/>
    <mergeCell ref="V18:Y18"/>
    <mergeCell ref="AN18:AQ18"/>
    <mergeCell ref="B19:G19"/>
    <mergeCell ref="V19:Y19"/>
    <mergeCell ref="AN19:AQ19"/>
    <mergeCell ref="AR16:AS16"/>
    <mergeCell ref="AX16:AY16"/>
    <mergeCell ref="AZ16:BA16"/>
    <mergeCell ref="B17:G17"/>
    <mergeCell ref="V17:Y17"/>
    <mergeCell ref="AN17:AQ17"/>
    <mergeCell ref="W16:X16"/>
    <mergeCell ref="Z16:AA16"/>
    <mergeCell ref="AF16:AG16"/>
    <mergeCell ref="AH16:AI16"/>
    <mergeCell ref="AJ16:AK16"/>
    <mergeCell ref="AO16:AP16"/>
    <mergeCell ref="AR26:AV26"/>
    <mergeCell ref="B22:G22"/>
    <mergeCell ref="V22:Y22"/>
    <mergeCell ref="AN22:AQ22"/>
    <mergeCell ref="B23:G23"/>
    <mergeCell ref="V23:Y23"/>
    <mergeCell ref="AN23:AQ23"/>
    <mergeCell ref="B20:G20"/>
    <mergeCell ref="V20:Y20"/>
    <mergeCell ref="AN20:AQ20"/>
    <mergeCell ref="B21:G21"/>
    <mergeCell ref="V21:Y21"/>
    <mergeCell ref="AN21:AQ21"/>
    <mergeCell ref="AW26:AW32"/>
    <mergeCell ref="AX26:BC32"/>
    <mergeCell ref="B27:L32"/>
    <mergeCell ref="V27:Y28"/>
    <mergeCell ref="Z27:AC27"/>
    <mergeCell ref="AN27:AQ27"/>
    <mergeCell ref="AR27:AV27"/>
    <mergeCell ref="B24:G24"/>
    <mergeCell ref="V24:Y24"/>
    <mergeCell ref="AN24:AQ24"/>
    <mergeCell ref="B26:G26"/>
    <mergeCell ref="H26:L26"/>
    <mergeCell ref="M26:M32"/>
    <mergeCell ref="N26:S32"/>
    <mergeCell ref="V26:Y26"/>
    <mergeCell ref="Z26:AD26"/>
    <mergeCell ref="AE26:AE32"/>
    <mergeCell ref="Z28:AC28"/>
    <mergeCell ref="AN28:AQ28"/>
    <mergeCell ref="AR28:AV28"/>
    <mergeCell ref="V29:AD32"/>
    <mergeCell ref="AN29:AV32"/>
    <mergeCell ref="AF26:AK32"/>
    <mergeCell ref="AN26:AQ26"/>
  </mergeCells>
  <phoneticPr fontId="1"/>
  <printOptions horizontalCentered="1"/>
  <pageMargins left="0.23622047244094488" right="0.23622047244094488" top="0.23622047244094488" bottom="0.23622047244094488" header="0.3" footer="0.3"/>
  <pageSetup paperSize="9" scale="9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A63"/>
  <sheetViews>
    <sheetView showGridLines="0" zoomScale="85" zoomScaleNormal="85" workbookViewId="0">
      <selection activeCell="BP5" sqref="BP5:CA5"/>
    </sheetView>
  </sheetViews>
  <sheetFormatPr defaultColWidth="9" defaultRowHeight="12"/>
  <cols>
    <col min="1" max="27" width="4.375" style="2" customWidth="1"/>
    <col min="28" max="16384" width="9" style="2"/>
  </cols>
  <sheetData>
    <row r="1" spans="1:27" ht="24">
      <c r="A1" s="1" t="s">
        <v>1</v>
      </c>
      <c r="AA1" s="3" t="s">
        <v>2</v>
      </c>
    </row>
    <row r="2" spans="1:27" ht="16.5" customHeight="1">
      <c r="A2" s="480" t="s">
        <v>3</v>
      </c>
      <c r="B2" s="481"/>
      <c r="C2" s="481"/>
      <c r="D2" s="481"/>
      <c r="E2" s="481"/>
      <c r="F2" s="481"/>
      <c r="G2" s="481"/>
      <c r="H2" s="482" t="s">
        <v>4</v>
      </c>
      <c r="I2" s="483"/>
      <c r="J2" s="480" t="s">
        <v>3</v>
      </c>
      <c r="K2" s="481"/>
      <c r="L2" s="481"/>
      <c r="M2" s="481"/>
      <c r="N2" s="481"/>
      <c r="O2" s="481"/>
      <c r="P2" s="481"/>
      <c r="Q2" s="482" t="s">
        <v>4</v>
      </c>
      <c r="R2" s="483"/>
      <c r="S2" s="480" t="s">
        <v>3</v>
      </c>
      <c r="T2" s="481"/>
      <c r="U2" s="481"/>
      <c r="V2" s="481"/>
      <c r="W2" s="481"/>
      <c r="X2" s="481"/>
      <c r="Y2" s="481"/>
      <c r="Z2" s="482" t="s">
        <v>4</v>
      </c>
      <c r="AA2" s="483"/>
    </row>
    <row r="3" spans="1:27" ht="16.5" customHeight="1">
      <c r="A3" s="484"/>
      <c r="B3" s="485"/>
      <c r="C3" s="485"/>
      <c r="D3" s="485"/>
      <c r="E3" s="486" t="s">
        <v>5</v>
      </c>
      <c r="F3" s="487"/>
      <c r="G3" s="488"/>
      <c r="H3" s="489" t="s">
        <v>6</v>
      </c>
      <c r="I3" s="490"/>
      <c r="J3" s="484"/>
      <c r="K3" s="485"/>
      <c r="L3" s="485"/>
      <c r="M3" s="485"/>
      <c r="N3" s="486" t="s">
        <v>5</v>
      </c>
      <c r="O3" s="487"/>
      <c r="P3" s="488"/>
      <c r="Q3" s="489" t="s">
        <v>6</v>
      </c>
      <c r="R3" s="490"/>
      <c r="S3" s="484"/>
      <c r="T3" s="485"/>
      <c r="U3" s="485"/>
      <c r="V3" s="485"/>
      <c r="W3" s="486" t="s">
        <v>5</v>
      </c>
      <c r="X3" s="487"/>
      <c r="Y3" s="488"/>
      <c r="Z3" s="489" t="s">
        <v>6</v>
      </c>
      <c r="AA3" s="490"/>
    </row>
    <row r="4" spans="1:27" ht="16.5" customHeight="1">
      <c r="A4" s="4" t="s">
        <v>7</v>
      </c>
      <c r="B4" s="478" t="s">
        <v>8</v>
      </c>
      <c r="C4" s="479"/>
      <c r="D4" s="479"/>
      <c r="E4" s="474" t="s">
        <v>9</v>
      </c>
      <c r="F4" s="475"/>
      <c r="G4" s="475"/>
      <c r="H4" s="476" t="s">
        <v>10</v>
      </c>
      <c r="I4" s="477"/>
      <c r="J4" s="4" t="s">
        <v>11</v>
      </c>
      <c r="K4" s="478" t="s">
        <v>12</v>
      </c>
      <c r="L4" s="479"/>
      <c r="M4" s="479"/>
      <c r="N4" s="474" t="s">
        <v>13</v>
      </c>
      <c r="O4" s="475"/>
      <c r="P4" s="475"/>
      <c r="Q4" s="476" t="s">
        <v>14</v>
      </c>
      <c r="R4" s="477"/>
      <c r="S4" s="4"/>
      <c r="T4" s="478" t="s">
        <v>15</v>
      </c>
      <c r="U4" s="479"/>
      <c r="V4" s="479"/>
      <c r="W4" s="474" t="s">
        <v>16</v>
      </c>
      <c r="X4" s="475"/>
      <c r="Y4" s="475"/>
      <c r="Z4" s="476" t="s">
        <v>17</v>
      </c>
      <c r="AA4" s="477"/>
    </row>
    <row r="5" spans="1:27" ht="16.5" customHeight="1">
      <c r="A5" s="5"/>
      <c r="B5" s="468" t="s">
        <v>18</v>
      </c>
      <c r="C5" s="469"/>
      <c r="D5" s="469"/>
      <c r="E5" s="470" t="s">
        <v>19</v>
      </c>
      <c r="F5" s="471"/>
      <c r="G5" s="471"/>
      <c r="H5" s="472" t="s">
        <v>20</v>
      </c>
      <c r="I5" s="473"/>
      <c r="J5" s="6" t="s">
        <v>21</v>
      </c>
      <c r="K5" s="468" t="s">
        <v>22</v>
      </c>
      <c r="L5" s="469"/>
      <c r="M5" s="469"/>
      <c r="N5" s="470" t="s">
        <v>23</v>
      </c>
      <c r="O5" s="471"/>
      <c r="P5" s="471"/>
      <c r="Q5" s="472" t="s">
        <v>24</v>
      </c>
      <c r="R5" s="473"/>
      <c r="S5" s="6" t="s">
        <v>25</v>
      </c>
      <c r="T5" s="468" t="s">
        <v>26</v>
      </c>
      <c r="U5" s="469"/>
      <c r="V5" s="469"/>
      <c r="W5" s="470" t="s">
        <v>27</v>
      </c>
      <c r="X5" s="471"/>
      <c r="Y5" s="471"/>
      <c r="Z5" s="472" t="s">
        <v>28</v>
      </c>
      <c r="AA5" s="473"/>
    </row>
    <row r="6" spans="1:27" ht="16.5" customHeight="1">
      <c r="A6" s="5"/>
      <c r="B6" s="468" t="s">
        <v>29</v>
      </c>
      <c r="C6" s="469"/>
      <c r="D6" s="469"/>
      <c r="E6" s="470" t="s">
        <v>30</v>
      </c>
      <c r="F6" s="471"/>
      <c r="G6" s="471"/>
      <c r="H6" s="472" t="s">
        <v>17</v>
      </c>
      <c r="I6" s="473"/>
      <c r="J6" s="5"/>
      <c r="K6" s="468" t="s">
        <v>31</v>
      </c>
      <c r="L6" s="469"/>
      <c r="M6" s="469"/>
      <c r="N6" s="470" t="s">
        <v>32</v>
      </c>
      <c r="O6" s="471"/>
      <c r="P6" s="471"/>
      <c r="Q6" s="472" t="s">
        <v>28</v>
      </c>
      <c r="R6" s="473"/>
      <c r="S6" s="5"/>
      <c r="T6" s="468" t="s">
        <v>33</v>
      </c>
      <c r="U6" s="469"/>
      <c r="V6" s="469"/>
      <c r="W6" s="470" t="s">
        <v>34</v>
      </c>
      <c r="X6" s="471"/>
      <c r="Y6" s="471"/>
      <c r="Z6" s="472" t="s">
        <v>20</v>
      </c>
      <c r="AA6" s="473"/>
    </row>
    <row r="7" spans="1:27" ht="16.5" customHeight="1">
      <c r="A7" s="5"/>
      <c r="B7" s="468" t="s">
        <v>35</v>
      </c>
      <c r="C7" s="469"/>
      <c r="D7" s="469"/>
      <c r="E7" s="470" t="s">
        <v>36</v>
      </c>
      <c r="F7" s="471"/>
      <c r="G7" s="471"/>
      <c r="H7" s="472" t="s">
        <v>10</v>
      </c>
      <c r="I7" s="473"/>
      <c r="J7" s="5"/>
      <c r="K7" s="468" t="s">
        <v>37</v>
      </c>
      <c r="L7" s="469"/>
      <c r="M7" s="469"/>
      <c r="N7" s="470" t="s">
        <v>38</v>
      </c>
      <c r="O7" s="471"/>
      <c r="P7" s="471"/>
      <c r="Q7" s="472" t="s">
        <v>39</v>
      </c>
      <c r="R7" s="473"/>
      <c r="S7" s="5"/>
      <c r="T7" s="468" t="s">
        <v>40</v>
      </c>
      <c r="U7" s="469"/>
      <c r="V7" s="469"/>
      <c r="W7" s="470" t="s">
        <v>41</v>
      </c>
      <c r="X7" s="471"/>
      <c r="Y7" s="471"/>
      <c r="Z7" s="472" t="s">
        <v>42</v>
      </c>
      <c r="AA7" s="473"/>
    </row>
    <row r="8" spans="1:27" ht="16.5" customHeight="1">
      <c r="A8" s="5"/>
      <c r="B8" s="468" t="s">
        <v>43</v>
      </c>
      <c r="C8" s="469"/>
      <c r="D8" s="469"/>
      <c r="E8" s="470" t="s">
        <v>44</v>
      </c>
      <c r="F8" s="471"/>
      <c r="G8" s="471"/>
      <c r="H8" s="472" t="s">
        <v>17</v>
      </c>
      <c r="I8" s="473"/>
      <c r="J8" s="5"/>
      <c r="K8" s="468" t="s">
        <v>45</v>
      </c>
      <c r="L8" s="469"/>
      <c r="M8" s="469"/>
      <c r="N8" s="470" t="s">
        <v>46</v>
      </c>
      <c r="O8" s="471"/>
      <c r="P8" s="471"/>
      <c r="Q8" s="472" t="s">
        <v>47</v>
      </c>
      <c r="R8" s="473"/>
      <c r="S8" s="5"/>
      <c r="T8" s="468" t="s">
        <v>48</v>
      </c>
      <c r="U8" s="469"/>
      <c r="V8" s="469"/>
      <c r="W8" s="470" t="s">
        <v>49</v>
      </c>
      <c r="X8" s="471"/>
      <c r="Y8" s="471"/>
      <c r="Z8" s="472" t="s">
        <v>50</v>
      </c>
      <c r="AA8" s="473"/>
    </row>
    <row r="9" spans="1:27" ht="16.5" customHeight="1">
      <c r="A9" s="5"/>
      <c r="B9" s="468" t="s">
        <v>51</v>
      </c>
      <c r="C9" s="469"/>
      <c r="D9" s="469"/>
      <c r="E9" s="470" t="s">
        <v>52</v>
      </c>
      <c r="F9" s="471"/>
      <c r="G9" s="471"/>
      <c r="H9" s="472" t="s">
        <v>39</v>
      </c>
      <c r="I9" s="473"/>
      <c r="J9" s="5"/>
      <c r="K9" s="468" t="s">
        <v>53</v>
      </c>
      <c r="L9" s="469"/>
      <c r="M9" s="469"/>
      <c r="N9" s="470" t="s">
        <v>54</v>
      </c>
      <c r="O9" s="471"/>
      <c r="P9" s="471"/>
      <c r="Q9" s="472" t="s">
        <v>55</v>
      </c>
      <c r="R9" s="473"/>
      <c r="S9" s="6" t="s">
        <v>56</v>
      </c>
      <c r="T9" s="468" t="s">
        <v>57</v>
      </c>
      <c r="U9" s="469"/>
      <c r="V9" s="469"/>
      <c r="W9" s="470" t="s">
        <v>58</v>
      </c>
      <c r="X9" s="471"/>
      <c r="Y9" s="471"/>
      <c r="Z9" s="472" t="s">
        <v>59</v>
      </c>
      <c r="AA9" s="473"/>
    </row>
    <row r="10" spans="1:27" ht="16.5" customHeight="1">
      <c r="A10" s="5"/>
      <c r="B10" s="468" t="s">
        <v>60</v>
      </c>
      <c r="C10" s="469"/>
      <c r="D10" s="469"/>
      <c r="E10" s="470" t="s">
        <v>61</v>
      </c>
      <c r="F10" s="471"/>
      <c r="G10" s="471"/>
      <c r="H10" s="472" t="s">
        <v>62</v>
      </c>
      <c r="I10" s="473"/>
      <c r="J10" s="6" t="s">
        <v>63</v>
      </c>
      <c r="K10" s="468" t="s">
        <v>64</v>
      </c>
      <c r="L10" s="469"/>
      <c r="M10" s="469"/>
      <c r="N10" s="470" t="s">
        <v>65</v>
      </c>
      <c r="O10" s="471"/>
      <c r="P10" s="471"/>
      <c r="Q10" s="472" t="s">
        <v>39</v>
      </c>
      <c r="R10" s="473"/>
      <c r="S10" s="6" t="s">
        <v>66</v>
      </c>
      <c r="T10" s="468" t="s">
        <v>67</v>
      </c>
      <c r="U10" s="469"/>
      <c r="V10" s="469"/>
      <c r="W10" s="470" t="s">
        <v>68</v>
      </c>
      <c r="X10" s="471"/>
      <c r="Y10" s="471"/>
      <c r="Z10" s="472" t="s">
        <v>69</v>
      </c>
      <c r="AA10" s="473"/>
    </row>
    <row r="11" spans="1:27" ht="16.5" customHeight="1">
      <c r="A11" s="5"/>
      <c r="B11" s="468" t="s">
        <v>70</v>
      </c>
      <c r="C11" s="469"/>
      <c r="D11" s="469"/>
      <c r="E11" s="470" t="s">
        <v>71</v>
      </c>
      <c r="F11" s="471"/>
      <c r="G11" s="471"/>
      <c r="H11" s="472" t="s">
        <v>72</v>
      </c>
      <c r="I11" s="473"/>
      <c r="J11" s="5"/>
      <c r="K11" s="468" t="s">
        <v>73</v>
      </c>
      <c r="L11" s="469"/>
      <c r="M11" s="469"/>
      <c r="N11" s="470" t="s">
        <v>74</v>
      </c>
      <c r="O11" s="471"/>
      <c r="P11" s="471"/>
      <c r="Q11" s="472" t="s">
        <v>75</v>
      </c>
      <c r="R11" s="473"/>
      <c r="S11" s="6" t="s">
        <v>76</v>
      </c>
      <c r="T11" s="468" t="s">
        <v>77</v>
      </c>
      <c r="U11" s="469"/>
      <c r="V11" s="469"/>
      <c r="W11" s="470" t="s">
        <v>78</v>
      </c>
      <c r="X11" s="471"/>
      <c r="Y11" s="471"/>
      <c r="Z11" s="472" t="s">
        <v>79</v>
      </c>
      <c r="AA11" s="473"/>
    </row>
    <row r="12" spans="1:27" ht="16.5" customHeight="1">
      <c r="A12" s="5"/>
      <c r="B12" s="468" t="s">
        <v>80</v>
      </c>
      <c r="C12" s="469"/>
      <c r="D12" s="469"/>
      <c r="E12" s="470" t="s">
        <v>81</v>
      </c>
      <c r="F12" s="471"/>
      <c r="G12" s="471"/>
      <c r="H12" s="472" t="s">
        <v>82</v>
      </c>
      <c r="I12" s="473"/>
      <c r="J12" s="5"/>
      <c r="K12" s="468" t="s">
        <v>83</v>
      </c>
      <c r="L12" s="469"/>
      <c r="M12" s="469"/>
      <c r="N12" s="470" t="s">
        <v>84</v>
      </c>
      <c r="O12" s="471"/>
      <c r="P12" s="471"/>
      <c r="Q12" s="472" t="s">
        <v>62</v>
      </c>
      <c r="R12" s="473"/>
      <c r="S12" s="6" t="s">
        <v>85</v>
      </c>
      <c r="T12" s="468" t="s">
        <v>86</v>
      </c>
      <c r="U12" s="469"/>
      <c r="V12" s="469"/>
      <c r="W12" s="470" t="s">
        <v>87</v>
      </c>
      <c r="X12" s="471"/>
      <c r="Y12" s="471"/>
      <c r="Z12" s="472" t="s">
        <v>75</v>
      </c>
      <c r="AA12" s="473"/>
    </row>
    <row r="13" spans="1:27" ht="16.5" customHeight="1">
      <c r="A13" s="5"/>
      <c r="B13" s="468" t="s">
        <v>88</v>
      </c>
      <c r="C13" s="469"/>
      <c r="D13" s="469"/>
      <c r="E13" s="470" t="s">
        <v>89</v>
      </c>
      <c r="F13" s="471"/>
      <c r="G13" s="471"/>
      <c r="H13" s="472" t="s">
        <v>14</v>
      </c>
      <c r="I13" s="473"/>
      <c r="J13" s="5"/>
      <c r="K13" s="468" t="s">
        <v>90</v>
      </c>
      <c r="L13" s="469"/>
      <c r="M13" s="469"/>
      <c r="N13" s="470" t="s">
        <v>91</v>
      </c>
      <c r="O13" s="471"/>
      <c r="P13" s="471"/>
      <c r="Q13" s="472" t="s">
        <v>92</v>
      </c>
      <c r="R13" s="473"/>
      <c r="S13" s="5"/>
      <c r="T13" s="468" t="s">
        <v>93</v>
      </c>
      <c r="U13" s="469"/>
      <c r="V13" s="469"/>
      <c r="W13" s="470" t="s">
        <v>94</v>
      </c>
      <c r="X13" s="471"/>
      <c r="Y13" s="471"/>
      <c r="Z13" s="472" t="s">
        <v>95</v>
      </c>
      <c r="AA13" s="473"/>
    </row>
    <row r="14" spans="1:27" ht="16.5" customHeight="1">
      <c r="A14" s="5"/>
      <c r="B14" s="468" t="s">
        <v>96</v>
      </c>
      <c r="C14" s="469"/>
      <c r="D14" s="469"/>
      <c r="E14" s="470" t="s">
        <v>97</v>
      </c>
      <c r="F14" s="471"/>
      <c r="G14" s="471"/>
      <c r="H14" s="472" t="s">
        <v>82</v>
      </c>
      <c r="I14" s="473"/>
      <c r="J14" s="5"/>
      <c r="K14" s="468" t="s">
        <v>98</v>
      </c>
      <c r="L14" s="469"/>
      <c r="M14" s="469"/>
      <c r="N14" s="470" t="s">
        <v>99</v>
      </c>
      <c r="O14" s="471"/>
      <c r="P14" s="471"/>
      <c r="Q14" s="472" t="s">
        <v>69</v>
      </c>
      <c r="R14" s="473"/>
      <c r="S14" s="5"/>
      <c r="T14" s="468" t="s">
        <v>100</v>
      </c>
      <c r="U14" s="469"/>
      <c r="V14" s="469"/>
      <c r="W14" s="470" t="s">
        <v>101</v>
      </c>
      <c r="X14" s="471"/>
      <c r="Y14" s="471"/>
      <c r="Z14" s="472" t="s">
        <v>47</v>
      </c>
      <c r="AA14" s="473"/>
    </row>
    <row r="15" spans="1:27" ht="16.5" customHeight="1">
      <c r="A15" s="6" t="s">
        <v>102</v>
      </c>
      <c r="B15" s="468" t="s">
        <v>103</v>
      </c>
      <c r="C15" s="469"/>
      <c r="D15" s="469"/>
      <c r="E15" s="470" t="s">
        <v>104</v>
      </c>
      <c r="F15" s="471"/>
      <c r="G15" s="471"/>
      <c r="H15" s="472" t="s">
        <v>39</v>
      </c>
      <c r="I15" s="473"/>
      <c r="J15" s="5"/>
      <c r="K15" s="468" t="s">
        <v>105</v>
      </c>
      <c r="L15" s="469"/>
      <c r="M15" s="469"/>
      <c r="N15" s="470" t="s">
        <v>106</v>
      </c>
      <c r="O15" s="471"/>
      <c r="P15" s="471"/>
      <c r="Q15" s="472" t="s">
        <v>39</v>
      </c>
      <c r="R15" s="473"/>
      <c r="S15" s="5"/>
      <c r="T15" s="468" t="s">
        <v>107</v>
      </c>
      <c r="U15" s="469"/>
      <c r="V15" s="469"/>
      <c r="W15" s="470" t="s">
        <v>108</v>
      </c>
      <c r="X15" s="471"/>
      <c r="Y15" s="471"/>
      <c r="Z15" s="472" t="s">
        <v>62</v>
      </c>
      <c r="AA15" s="473"/>
    </row>
    <row r="16" spans="1:27" ht="16.5" customHeight="1">
      <c r="A16" s="5"/>
      <c r="B16" s="468" t="s">
        <v>109</v>
      </c>
      <c r="C16" s="469"/>
      <c r="D16" s="469"/>
      <c r="E16" s="470" t="s">
        <v>110</v>
      </c>
      <c r="F16" s="471"/>
      <c r="G16" s="471"/>
      <c r="H16" s="472" t="s">
        <v>111</v>
      </c>
      <c r="I16" s="473"/>
      <c r="J16" s="5"/>
      <c r="K16" s="468" t="s">
        <v>112</v>
      </c>
      <c r="L16" s="469"/>
      <c r="M16" s="469"/>
      <c r="N16" s="470" t="s">
        <v>113</v>
      </c>
      <c r="O16" s="471"/>
      <c r="P16" s="471"/>
      <c r="Q16" s="472" t="s">
        <v>50</v>
      </c>
      <c r="R16" s="473"/>
      <c r="S16" s="6" t="s">
        <v>114</v>
      </c>
      <c r="T16" s="468" t="s">
        <v>115</v>
      </c>
      <c r="U16" s="469"/>
      <c r="V16" s="469"/>
      <c r="W16" s="470" t="s">
        <v>116</v>
      </c>
      <c r="X16" s="471"/>
      <c r="Y16" s="471"/>
      <c r="Z16" s="472" t="s">
        <v>10</v>
      </c>
      <c r="AA16" s="473"/>
    </row>
    <row r="17" spans="1:27" ht="16.5" customHeight="1">
      <c r="A17" s="5"/>
      <c r="B17" s="468" t="s">
        <v>117</v>
      </c>
      <c r="C17" s="469"/>
      <c r="D17" s="469"/>
      <c r="E17" s="470" t="s">
        <v>118</v>
      </c>
      <c r="F17" s="471"/>
      <c r="G17" s="471"/>
      <c r="H17" s="472" t="s">
        <v>72</v>
      </c>
      <c r="I17" s="473"/>
      <c r="J17" s="5"/>
      <c r="K17" s="468" t="s">
        <v>119</v>
      </c>
      <c r="L17" s="469"/>
      <c r="M17" s="469"/>
      <c r="N17" s="470" t="s">
        <v>120</v>
      </c>
      <c r="O17" s="471"/>
      <c r="P17" s="471"/>
      <c r="Q17" s="472" t="s">
        <v>39</v>
      </c>
      <c r="R17" s="473"/>
      <c r="S17" s="5"/>
      <c r="T17" s="468" t="s">
        <v>121</v>
      </c>
      <c r="U17" s="469"/>
      <c r="V17" s="469"/>
      <c r="W17" s="470" t="s">
        <v>122</v>
      </c>
      <c r="X17" s="471"/>
      <c r="Y17" s="471"/>
      <c r="Z17" s="472" t="s">
        <v>10</v>
      </c>
      <c r="AA17" s="473"/>
    </row>
    <row r="18" spans="1:27" ht="16.5" customHeight="1">
      <c r="A18" s="5"/>
      <c r="B18" s="468" t="s">
        <v>123</v>
      </c>
      <c r="C18" s="469"/>
      <c r="D18" s="469"/>
      <c r="E18" s="470" t="s">
        <v>124</v>
      </c>
      <c r="F18" s="471"/>
      <c r="G18" s="471"/>
      <c r="H18" s="472" t="s">
        <v>50</v>
      </c>
      <c r="I18" s="473"/>
      <c r="J18" s="5"/>
      <c r="K18" s="468" t="s">
        <v>125</v>
      </c>
      <c r="L18" s="469"/>
      <c r="M18" s="469"/>
      <c r="N18" s="470" t="s">
        <v>126</v>
      </c>
      <c r="O18" s="471"/>
      <c r="P18" s="471"/>
      <c r="Q18" s="472" t="s">
        <v>10</v>
      </c>
      <c r="R18" s="473"/>
      <c r="S18" s="5"/>
      <c r="T18" s="468" t="s">
        <v>127</v>
      </c>
      <c r="U18" s="469"/>
      <c r="V18" s="469"/>
      <c r="W18" s="470" t="s">
        <v>128</v>
      </c>
      <c r="X18" s="471"/>
      <c r="Y18" s="471"/>
      <c r="Z18" s="472" t="s">
        <v>10</v>
      </c>
      <c r="AA18" s="473"/>
    </row>
    <row r="19" spans="1:27" ht="16.5" customHeight="1">
      <c r="A19" s="5"/>
      <c r="B19" s="468" t="s">
        <v>129</v>
      </c>
      <c r="C19" s="469"/>
      <c r="D19" s="469"/>
      <c r="E19" s="470" t="s">
        <v>130</v>
      </c>
      <c r="F19" s="471"/>
      <c r="G19" s="471"/>
      <c r="H19" s="472" t="s">
        <v>17</v>
      </c>
      <c r="I19" s="473"/>
      <c r="J19" s="5"/>
      <c r="K19" s="468" t="s">
        <v>131</v>
      </c>
      <c r="L19" s="469"/>
      <c r="M19" s="469"/>
      <c r="N19" s="470" t="s">
        <v>132</v>
      </c>
      <c r="O19" s="471"/>
      <c r="P19" s="471"/>
      <c r="Q19" s="472" t="s">
        <v>92</v>
      </c>
      <c r="R19" s="473"/>
      <c r="S19" s="5"/>
      <c r="T19" s="468" t="s">
        <v>133</v>
      </c>
      <c r="U19" s="469"/>
      <c r="V19" s="469"/>
      <c r="W19" s="470" t="s">
        <v>134</v>
      </c>
      <c r="X19" s="471"/>
      <c r="Y19" s="471"/>
      <c r="Z19" s="472" t="s">
        <v>28</v>
      </c>
      <c r="AA19" s="473"/>
    </row>
    <row r="20" spans="1:27" ht="16.5" customHeight="1">
      <c r="A20" s="6" t="s">
        <v>135</v>
      </c>
      <c r="B20" s="468" t="s">
        <v>136</v>
      </c>
      <c r="C20" s="469"/>
      <c r="D20" s="469"/>
      <c r="E20" s="470" t="s">
        <v>137</v>
      </c>
      <c r="F20" s="471"/>
      <c r="G20" s="471"/>
      <c r="H20" s="472" t="s">
        <v>17</v>
      </c>
      <c r="I20" s="473"/>
      <c r="J20" s="5"/>
      <c r="K20" s="468" t="s">
        <v>138</v>
      </c>
      <c r="L20" s="469"/>
      <c r="M20" s="469"/>
      <c r="N20" s="470" t="s">
        <v>139</v>
      </c>
      <c r="O20" s="471"/>
      <c r="P20" s="471"/>
      <c r="Q20" s="472" t="s">
        <v>20</v>
      </c>
      <c r="R20" s="473"/>
      <c r="S20" s="5"/>
      <c r="T20" s="468" t="s">
        <v>140</v>
      </c>
      <c r="U20" s="469"/>
      <c r="V20" s="469"/>
      <c r="W20" s="470" t="s">
        <v>141</v>
      </c>
      <c r="X20" s="471"/>
      <c r="Y20" s="471"/>
      <c r="Z20" s="472" t="s">
        <v>10</v>
      </c>
      <c r="AA20" s="473"/>
    </row>
    <row r="21" spans="1:27" ht="16.5" customHeight="1">
      <c r="A21" s="5"/>
      <c r="B21" s="468" t="s">
        <v>142</v>
      </c>
      <c r="C21" s="469"/>
      <c r="D21" s="469"/>
      <c r="E21" s="470" t="s">
        <v>143</v>
      </c>
      <c r="F21" s="471"/>
      <c r="G21" s="471"/>
      <c r="H21" s="472" t="s">
        <v>17</v>
      </c>
      <c r="I21" s="473"/>
      <c r="J21" s="5"/>
      <c r="K21" s="468" t="s">
        <v>144</v>
      </c>
      <c r="L21" s="469"/>
      <c r="M21" s="469"/>
      <c r="N21" s="470" t="s">
        <v>145</v>
      </c>
      <c r="O21" s="471"/>
      <c r="P21" s="471"/>
      <c r="Q21" s="472" t="s">
        <v>14</v>
      </c>
      <c r="R21" s="473"/>
      <c r="S21" s="5"/>
      <c r="T21" s="468" t="s">
        <v>146</v>
      </c>
      <c r="U21" s="469"/>
      <c r="V21" s="469"/>
      <c r="W21" s="470" t="s">
        <v>147</v>
      </c>
      <c r="X21" s="471"/>
      <c r="Y21" s="471"/>
      <c r="Z21" s="472" t="s">
        <v>17</v>
      </c>
      <c r="AA21" s="473"/>
    </row>
    <row r="22" spans="1:27" ht="16.5" customHeight="1">
      <c r="A22" s="5"/>
      <c r="B22" s="468" t="s">
        <v>148</v>
      </c>
      <c r="C22" s="469"/>
      <c r="D22" s="469"/>
      <c r="E22" s="470" t="s">
        <v>149</v>
      </c>
      <c r="F22" s="471"/>
      <c r="G22" s="471"/>
      <c r="H22" s="472" t="s">
        <v>28</v>
      </c>
      <c r="I22" s="473"/>
      <c r="J22" s="5"/>
      <c r="K22" s="468" t="s">
        <v>150</v>
      </c>
      <c r="L22" s="469"/>
      <c r="M22" s="469"/>
      <c r="N22" s="470" t="s">
        <v>151</v>
      </c>
      <c r="O22" s="471"/>
      <c r="P22" s="471"/>
      <c r="Q22" s="472" t="s">
        <v>95</v>
      </c>
      <c r="R22" s="473"/>
      <c r="S22" s="5"/>
      <c r="T22" s="468" t="s">
        <v>152</v>
      </c>
      <c r="U22" s="469"/>
      <c r="V22" s="469"/>
      <c r="W22" s="470" t="s">
        <v>153</v>
      </c>
      <c r="X22" s="471"/>
      <c r="Y22" s="471"/>
      <c r="Z22" s="472" t="s">
        <v>92</v>
      </c>
      <c r="AA22" s="473"/>
    </row>
    <row r="23" spans="1:27" ht="16.5" customHeight="1">
      <c r="A23" s="5"/>
      <c r="B23" s="468" t="s">
        <v>154</v>
      </c>
      <c r="C23" s="469"/>
      <c r="D23" s="469"/>
      <c r="E23" s="470" t="s">
        <v>155</v>
      </c>
      <c r="F23" s="471"/>
      <c r="G23" s="471"/>
      <c r="H23" s="472" t="s">
        <v>39</v>
      </c>
      <c r="I23" s="473"/>
      <c r="J23" s="5"/>
      <c r="K23" s="468" t="s">
        <v>156</v>
      </c>
      <c r="L23" s="469"/>
      <c r="M23" s="469"/>
      <c r="N23" s="470" t="s">
        <v>157</v>
      </c>
      <c r="O23" s="471"/>
      <c r="P23" s="471"/>
      <c r="Q23" s="472" t="s">
        <v>82</v>
      </c>
      <c r="R23" s="473"/>
      <c r="S23" s="5"/>
      <c r="T23" s="468" t="s">
        <v>158</v>
      </c>
      <c r="U23" s="469"/>
      <c r="V23" s="469"/>
      <c r="W23" s="470" t="s">
        <v>159</v>
      </c>
      <c r="X23" s="471"/>
      <c r="Y23" s="471"/>
      <c r="Z23" s="472" t="s">
        <v>14</v>
      </c>
      <c r="AA23" s="473"/>
    </row>
    <row r="24" spans="1:27" ht="16.5" customHeight="1">
      <c r="A24" s="5"/>
      <c r="B24" s="468" t="s">
        <v>160</v>
      </c>
      <c r="C24" s="469"/>
      <c r="D24" s="469"/>
      <c r="E24" s="470" t="s">
        <v>161</v>
      </c>
      <c r="F24" s="471"/>
      <c r="G24" s="471"/>
      <c r="H24" s="472" t="s">
        <v>59</v>
      </c>
      <c r="I24" s="473"/>
      <c r="J24" s="5"/>
      <c r="K24" s="468" t="s">
        <v>162</v>
      </c>
      <c r="L24" s="469"/>
      <c r="M24" s="469"/>
      <c r="N24" s="470" t="s">
        <v>163</v>
      </c>
      <c r="O24" s="471"/>
      <c r="P24" s="471"/>
      <c r="Q24" s="472" t="s">
        <v>62</v>
      </c>
      <c r="R24" s="473"/>
      <c r="S24" s="5"/>
      <c r="T24" s="468" t="s">
        <v>164</v>
      </c>
      <c r="U24" s="469"/>
      <c r="V24" s="469"/>
      <c r="W24" s="470" t="s">
        <v>165</v>
      </c>
      <c r="X24" s="471"/>
      <c r="Y24" s="471"/>
      <c r="Z24" s="472" t="s">
        <v>28</v>
      </c>
      <c r="AA24" s="473"/>
    </row>
    <row r="25" spans="1:27" ht="16.5" customHeight="1">
      <c r="A25" s="6" t="s">
        <v>166</v>
      </c>
      <c r="B25" s="468" t="s">
        <v>167</v>
      </c>
      <c r="C25" s="469"/>
      <c r="D25" s="469"/>
      <c r="E25" s="470" t="s">
        <v>168</v>
      </c>
      <c r="F25" s="471"/>
      <c r="G25" s="471"/>
      <c r="H25" s="472" t="s">
        <v>72</v>
      </c>
      <c r="I25" s="473"/>
      <c r="J25" s="5"/>
      <c r="K25" s="468" t="s">
        <v>169</v>
      </c>
      <c r="L25" s="469"/>
      <c r="M25" s="469"/>
      <c r="N25" s="470" t="s">
        <v>170</v>
      </c>
      <c r="O25" s="471"/>
      <c r="P25" s="471"/>
      <c r="Q25" s="472" t="s">
        <v>75</v>
      </c>
      <c r="R25" s="473"/>
      <c r="S25" s="5"/>
      <c r="T25" s="468" t="s">
        <v>171</v>
      </c>
      <c r="U25" s="469"/>
      <c r="V25" s="469"/>
      <c r="W25" s="470" t="s">
        <v>172</v>
      </c>
      <c r="X25" s="471"/>
      <c r="Y25" s="471"/>
      <c r="Z25" s="472" t="s">
        <v>39</v>
      </c>
      <c r="AA25" s="473"/>
    </row>
    <row r="26" spans="1:27" ht="16.5" customHeight="1">
      <c r="A26" s="5"/>
      <c r="B26" s="468" t="s">
        <v>173</v>
      </c>
      <c r="C26" s="469"/>
      <c r="D26" s="469"/>
      <c r="E26" s="470" t="s">
        <v>168</v>
      </c>
      <c r="F26" s="471"/>
      <c r="G26" s="471"/>
      <c r="H26" s="472" t="s">
        <v>47</v>
      </c>
      <c r="I26" s="473"/>
      <c r="J26" s="5"/>
      <c r="K26" s="468" t="s">
        <v>174</v>
      </c>
      <c r="L26" s="469"/>
      <c r="M26" s="469"/>
      <c r="N26" s="470" t="s">
        <v>175</v>
      </c>
      <c r="O26" s="471"/>
      <c r="P26" s="471"/>
      <c r="Q26" s="472" t="s">
        <v>111</v>
      </c>
      <c r="R26" s="473"/>
      <c r="S26" s="6" t="s">
        <v>176</v>
      </c>
      <c r="T26" s="468" t="s">
        <v>177</v>
      </c>
      <c r="U26" s="469"/>
      <c r="V26" s="469"/>
      <c r="W26" s="470" t="s">
        <v>178</v>
      </c>
      <c r="X26" s="471"/>
      <c r="Y26" s="471"/>
      <c r="Z26" s="472" t="s">
        <v>59</v>
      </c>
      <c r="AA26" s="473"/>
    </row>
    <row r="27" spans="1:27" ht="16.5" customHeight="1">
      <c r="A27" s="5"/>
      <c r="B27" s="468" t="s">
        <v>179</v>
      </c>
      <c r="C27" s="469"/>
      <c r="D27" s="469"/>
      <c r="E27" s="470" t="s">
        <v>180</v>
      </c>
      <c r="F27" s="471"/>
      <c r="G27" s="471"/>
      <c r="H27" s="472" t="s">
        <v>111</v>
      </c>
      <c r="I27" s="473"/>
      <c r="J27" s="5"/>
      <c r="K27" s="468" t="s">
        <v>181</v>
      </c>
      <c r="L27" s="469"/>
      <c r="M27" s="469"/>
      <c r="N27" s="470" t="s">
        <v>182</v>
      </c>
      <c r="O27" s="471"/>
      <c r="P27" s="471"/>
      <c r="Q27" s="472" t="s">
        <v>39</v>
      </c>
      <c r="R27" s="473"/>
      <c r="S27" s="5"/>
      <c r="T27" s="468" t="s">
        <v>183</v>
      </c>
      <c r="U27" s="469"/>
      <c r="V27" s="469"/>
      <c r="W27" s="470" t="s">
        <v>184</v>
      </c>
      <c r="X27" s="471"/>
      <c r="Y27" s="471"/>
      <c r="Z27" s="472" t="s">
        <v>75</v>
      </c>
      <c r="AA27" s="473"/>
    </row>
    <row r="28" spans="1:27" ht="16.5" customHeight="1">
      <c r="A28" s="5"/>
      <c r="B28" s="468" t="s">
        <v>185</v>
      </c>
      <c r="C28" s="469"/>
      <c r="D28" s="469"/>
      <c r="E28" s="470" t="s">
        <v>186</v>
      </c>
      <c r="F28" s="471"/>
      <c r="G28" s="471"/>
      <c r="H28" s="472" t="s">
        <v>111</v>
      </c>
      <c r="I28" s="473"/>
      <c r="J28" s="5"/>
      <c r="K28" s="468" t="s">
        <v>187</v>
      </c>
      <c r="L28" s="469"/>
      <c r="M28" s="469"/>
      <c r="N28" s="470" t="s">
        <v>188</v>
      </c>
      <c r="O28" s="471"/>
      <c r="P28" s="471"/>
      <c r="Q28" s="472" t="s">
        <v>17</v>
      </c>
      <c r="R28" s="473"/>
      <c r="S28" s="5"/>
      <c r="T28" s="468" t="s">
        <v>189</v>
      </c>
      <c r="U28" s="469"/>
      <c r="V28" s="469"/>
      <c r="W28" s="470" t="s">
        <v>190</v>
      </c>
      <c r="X28" s="471"/>
      <c r="Y28" s="471"/>
      <c r="Z28" s="472" t="s">
        <v>10</v>
      </c>
      <c r="AA28" s="473"/>
    </row>
    <row r="29" spans="1:27" ht="16.5" customHeight="1">
      <c r="A29" s="5"/>
      <c r="B29" s="468" t="s">
        <v>191</v>
      </c>
      <c r="C29" s="469"/>
      <c r="D29" s="469"/>
      <c r="E29" s="470" t="s">
        <v>192</v>
      </c>
      <c r="F29" s="471"/>
      <c r="G29" s="471"/>
      <c r="H29" s="472" t="s">
        <v>28</v>
      </c>
      <c r="I29" s="473"/>
      <c r="J29" s="5"/>
      <c r="K29" s="468" t="s">
        <v>193</v>
      </c>
      <c r="L29" s="469"/>
      <c r="M29" s="469"/>
      <c r="N29" s="470" t="s">
        <v>194</v>
      </c>
      <c r="O29" s="471"/>
      <c r="P29" s="471"/>
      <c r="Q29" s="472" t="s">
        <v>28</v>
      </c>
      <c r="R29" s="473"/>
      <c r="S29" s="5"/>
      <c r="T29" s="468" t="s">
        <v>195</v>
      </c>
      <c r="U29" s="469"/>
      <c r="V29" s="469"/>
      <c r="W29" s="470" t="s">
        <v>196</v>
      </c>
      <c r="X29" s="471"/>
      <c r="Y29" s="471"/>
      <c r="Z29" s="472" t="s">
        <v>20</v>
      </c>
      <c r="AA29" s="473"/>
    </row>
    <row r="30" spans="1:27" ht="16.5" customHeight="1">
      <c r="A30" s="5"/>
      <c r="B30" s="468" t="s">
        <v>197</v>
      </c>
      <c r="C30" s="469"/>
      <c r="D30" s="469"/>
      <c r="E30" s="470" t="s">
        <v>198</v>
      </c>
      <c r="F30" s="471"/>
      <c r="G30" s="471"/>
      <c r="H30" s="472" t="s">
        <v>55</v>
      </c>
      <c r="I30" s="473"/>
      <c r="J30" s="6" t="s">
        <v>199</v>
      </c>
      <c r="K30" s="468" t="s">
        <v>200</v>
      </c>
      <c r="L30" s="469"/>
      <c r="M30" s="469"/>
      <c r="N30" s="470" t="s">
        <v>201</v>
      </c>
      <c r="O30" s="471"/>
      <c r="P30" s="471"/>
      <c r="Q30" s="472" t="s">
        <v>50</v>
      </c>
      <c r="R30" s="473"/>
      <c r="S30" s="6" t="s">
        <v>202</v>
      </c>
      <c r="T30" s="468" t="s">
        <v>203</v>
      </c>
      <c r="U30" s="469"/>
      <c r="V30" s="469"/>
      <c r="W30" s="470" t="s">
        <v>204</v>
      </c>
      <c r="X30" s="471"/>
      <c r="Y30" s="471"/>
      <c r="Z30" s="472" t="s">
        <v>69</v>
      </c>
      <c r="AA30" s="473"/>
    </row>
    <row r="31" spans="1:27" ht="16.5" customHeight="1">
      <c r="A31" s="5"/>
      <c r="B31" s="468" t="s">
        <v>205</v>
      </c>
      <c r="C31" s="469"/>
      <c r="D31" s="469"/>
      <c r="E31" s="470" t="s">
        <v>206</v>
      </c>
      <c r="F31" s="471"/>
      <c r="G31" s="471"/>
      <c r="H31" s="472" t="s">
        <v>95</v>
      </c>
      <c r="I31" s="473"/>
      <c r="J31" s="5"/>
      <c r="K31" s="468" t="s">
        <v>207</v>
      </c>
      <c r="L31" s="469"/>
      <c r="M31" s="469"/>
      <c r="N31" s="470" t="s">
        <v>208</v>
      </c>
      <c r="O31" s="471"/>
      <c r="P31" s="471"/>
      <c r="Q31" s="472" t="s">
        <v>17</v>
      </c>
      <c r="R31" s="473"/>
      <c r="S31" s="6" t="s">
        <v>209</v>
      </c>
      <c r="T31" s="468" t="s">
        <v>210</v>
      </c>
      <c r="U31" s="469"/>
      <c r="V31" s="469"/>
      <c r="W31" s="470" t="s">
        <v>211</v>
      </c>
      <c r="X31" s="471"/>
      <c r="Y31" s="471"/>
      <c r="Z31" s="472" t="s">
        <v>75</v>
      </c>
      <c r="AA31" s="473"/>
    </row>
    <row r="32" spans="1:27" ht="16.5" customHeight="1">
      <c r="A32" s="6" t="s">
        <v>212</v>
      </c>
      <c r="B32" s="468" t="s">
        <v>213</v>
      </c>
      <c r="C32" s="469"/>
      <c r="D32" s="469"/>
      <c r="E32" s="470" t="s">
        <v>214</v>
      </c>
      <c r="F32" s="471"/>
      <c r="G32" s="471"/>
      <c r="H32" s="472" t="s">
        <v>42</v>
      </c>
      <c r="I32" s="473"/>
      <c r="J32" s="6" t="s">
        <v>215</v>
      </c>
      <c r="K32" s="468" t="s">
        <v>216</v>
      </c>
      <c r="L32" s="469"/>
      <c r="M32" s="469"/>
      <c r="N32" s="470" t="s">
        <v>217</v>
      </c>
      <c r="O32" s="471"/>
      <c r="P32" s="471"/>
      <c r="Q32" s="472" t="s">
        <v>72</v>
      </c>
      <c r="R32" s="473"/>
      <c r="S32" s="5"/>
      <c r="T32" s="468" t="s">
        <v>218</v>
      </c>
      <c r="U32" s="469"/>
      <c r="V32" s="469"/>
      <c r="W32" s="470" t="s">
        <v>219</v>
      </c>
      <c r="X32" s="471"/>
      <c r="Y32" s="471"/>
      <c r="Z32" s="472" t="s">
        <v>59</v>
      </c>
      <c r="AA32" s="473"/>
    </row>
    <row r="33" spans="1:27" ht="16.5" customHeight="1">
      <c r="A33" s="5"/>
      <c r="B33" s="468" t="s">
        <v>220</v>
      </c>
      <c r="C33" s="469"/>
      <c r="D33" s="469"/>
      <c r="E33" s="470" t="s">
        <v>221</v>
      </c>
      <c r="F33" s="471"/>
      <c r="G33" s="471"/>
      <c r="H33" s="472" t="s">
        <v>14</v>
      </c>
      <c r="I33" s="473"/>
      <c r="J33" s="6" t="s">
        <v>222</v>
      </c>
      <c r="K33" s="468" t="s">
        <v>223</v>
      </c>
      <c r="L33" s="469"/>
      <c r="M33" s="469"/>
      <c r="N33" s="470" t="s">
        <v>224</v>
      </c>
      <c r="O33" s="471"/>
      <c r="P33" s="471"/>
      <c r="Q33" s="472" t="s">
        <v>79</v>
      </c>
      <c r="R33" s="473"/>
      <c r="S33" s="5"/>
      <c r="T33" s="468" t="s">
        <v>225</v>
      </c>
      <c r="U33" s="469"/>
      <c r="V33" s="469"/>
      <c r="W33" s="470" t="s">
        <v>226</v>
      </c>
      <c r="X33" s="471"/>
      <c r="Y33" s="471"/>
      <c r="Z33" s="472" t="s">
        <v>10</v>
      </c>
      <c r="AA33" s="473"/>
    </row>
    <row r="34" spans="1:27" ht="16.5" customHeight="1">
      <c r="A34" s="5"/>
      <c r="B34" s="468" t="s">
        <v>227</v>
      </c>
      <c r="C34" s="469"/>
      <c r="D34" s="469"/>
      <c r="E34" s="470" t="s">
        <v>228</v>
      </c>
      <c r="F34" s="471"/>
      <c r="G34" s="471"/>
      <c r="H34" s="472" t="s">
        <v>72</v>
      </c>
      <c r="I34" s="473"/>
      <c r="J34" s="6" t="s">
        <v>229</v>
      </c>
      <c r="K34" s="468" t="s">
        <v>230</v>
      </c>
      <c r="L34" s="469"/>
      <c r="M34" s="469"/>
      <c r="N34" s="470" t="s">
        <v>231</v>
      </c>
      <c r="O34" s="471"/>
      <c r="P34" s="471"/>
      <c r="Q34" s="472" t="s">
        <v>39</v>
      </c>
      <c r="R34" s="473"/>
      <c r="S34" s="5"/>
      <c r="T34" s="468" t="s">
        <v>232</v>
      </c>
      <c r="U34" s="469"/>
      <c r="V34" s="469"/>
      <c r="W34" s="470" t="s">
        <v>233</v>
      </c>
      <c r="X34" s="471"/>
      <c r="Y34" s="471"/>
      <c r="Z34" s="472" t="s">
        <v>47</v>
      </c>
      <c r="AA34" s="473"/>
    </row>
    <row r="35" spans="1:27" ht="16.5" customHeight="1">
      <c r="A35" s="5"/>
      <c r="B35" s="468" t="s">
        <v>234</v>
      </c>
      <c r="C35" s="469"/>
      <c r="D35" s="469"/>
      <c r="E35" s="470" t="s">
        <v>235</v>
      </c>
      <c r="F35" s="471"/>
      <c r="G35" s="471"/>
      <c r="H35" s="472" t="s">
        <v>55</v>
      </c>
      <c r="I35" s="473"/>
      <c r="J35" s="5"/>
      <c r="K35" s="468" t="s">
        <v>236</v>
      </c>
      <c r="L35" s="469"/>
      <c r="M35" s="469"/>
      <c r="N35" s="470" t="s">
        <v>237</v>
      </c>
      <c r="O35" s="471"/>
      <c r="P35" s="471"/>
      <c r="Q35" s="472" t="s">
        <v>10</v>
      </c>
      <c r="R35" s="473"/>
      <c r="S35" s="5"/>
      <c r="T35" s="468" t="s">
        <v>238</v>
      </c>
      <c r="U35" s="469"/>
      <c r="V35" s="469"/>
      <c r="W35" s="470" t="s">
        <v>239</v>
      </c>
      <c r="X35" s="471"/>
      <c r="Y35" s="471"/>
      <c r="Z35" s="472" t="s">
        <v>39</v>
      </c>
      <c r="AA35" s="473"/>
    </row>
    <row r="36" spans="1:27" ht="16.5" customHeight="1">
      <c r="A36" s="5"/>
      <c r="B36" s="468" t="s">
        <v>240</v>
      </c>
      <c r="C36" s="469"/>
      <c r="D36" s="469"/>
      <c r="E36" s="470" t="s">
        <v>241</v>
      </c>
      <c r="F36" s="471"/>
      <c r="G36" s="471"/>
      <c r="H36" s="472" t="s">
        <v>42</v>
      </c>
      <c r="I36" s="473"/>
      <c r="J36" s="5"/>
      <c r="K36" s="468" t="s">
        <v>242</v>
      </c>
      <c r="L36" s="469"/>
      <c r="M36" s="469"/>
      <c r="N36" s="470" t="s">
        <v>243</v>
      </c>
      <c r="O36" s="471"/>
      <c r="P36" s="471"/>
      <c r="Q36" s="472" t="s">
        <v>17</v>
      </c>
      <c r="R36" s="473"/>
      <c r="S36" s="6" t="s">
        <v>244</v>
      </c>
      <c r="T36" s="468" t="s">
        <v>245</v>
      </c>
      <c r="U36" s="469"/>
      <c r="V36" s="469"/>
      <c r="W36" s="470" t="s">
        <v>246</v>
      </c>
      <c r="X36" s="471"/>
      <c r="Y36" s="471"/>
      <c r="Z36" s="472" t="s">
        <v>39</v>
      </c>
      <c r="AA36" s="473"/>
    </row>
    <row r="37" spans="1:27" ht="16.5" customHeight="1">
      <c r="A37" s="5"/>
      <c r="B37" s="468" t="s">
        <v>247</v>
      </c>
      <c r="C37" s="469"/>
      <c r="D37" s="469"/>
      <c r="E37" s="470" t="s">
        <v>248</v>
      </c>
      <c r="F37" s="471"/>
      <c r="G37" s="471"/>
      <c r="H37" s="472" t="s">
        <v>75</v>
      </c>
      <c r="I37" s="473"/>
      <c r="J37" s="5"/>
      <c r="K37" s="468" t="s">
        <v>249</v>
      </c>
      <c r="L37" s="469"/>
      <c r="M37" s="469"/>
      <c r="N37" s="470" t="s">
        <v>250</v>
      </c>
      <c r="O37" s="471"/>
      <c r="P37" s="471"/>
      <c r="Q37" s="472" t="s">
        <v>42</v>
      </c>
      <c r="R37" s="473"/>
      <c r="S37" s="5"/>
      <c r="T37" s="468" t="s">
        <v>251</v>
      </c>
      <c r="U37" s="469"/>
      <c r="V37" s="469"/>
      <c r="W37" s="470" t="s">
        <v>252</v>
      </c>
      <c r="X37" s="471"/>
      <c r="Y37" s="471"/>
      <c r="Z37" s="472" t="s">
        <v>95</v>
      </c>
      <c r="AA37" s="473"/>
    </row>
    <row r="38" spans="1:27" ht="16.5" customHeight="1">
      <c r="A38" s="5"/>
      <c r="B38" s="468" t="s">
        <v>253</v>
      </c>
      <c r="C38" s="469"/>
      <c r="D38" s="469"/>
      <c r="E38" s="470" t="s">
        <v>254</v>
      </c>
      <c r="F38" s="471"/>
      <c r="G38" s="471"/>
      <c r="H38" s="472" t="s">
        <v>20</v>
      </c>
      <c r="I38" s="473"/>
      <c r="J38" s="5"/>
      <c r="K38" s="468" t="s">
        <v>255</v>
      </c>
      <c r="L38" s="469"/>
      <c r="M38" s="469"/>
      <c r="N38" s="470" t="s">
        <v>256</v>
      </c>
      <c r="O38" s="471"/>
      <c r="P38" s="471"/>
      <c r="Q38" s="472" t="s">
        <v>79</v>
      </c>
      <c r="R38" s="473"/>
      <c r="S38" s="5"/>
      <c r="T38" s="468" t="s">
        <v>257</v>
      </c>
      <c r="U38" s="469"/>
      <c r="V38" s="469"/>
      <c r="W38" s="470" t="s">
        <v>258</v>
      </c>
      <c r="X38" s="471"/>
      <c r="Y38" s="471"/>
      <c r="Z38" s="472" t="s">
        <v>50</v>
      </c>
      <c r="AA38" s="473"/>
    </row>
    <row r="39" spans="1:27" ht="16.5" customHeight="1">
      <c r="A39" s="5"/>
      <c r="B39" s="468" t="s">
        <v>259</v>
      </c>
      <c r="C39" s="469"/>
      <c r="D39" s="469"/>
      <c r="E39" s="470" t="s">
        <v>260</v>
      </c>
      <c r="F39" s="471"/>
      <c r="G39" s="471"/>
      <c r="H39" s="472" t="s">
        <v>92</v>
      </c>
      <c r="I39" s="473"/>
      <c r="J39" s="6" t="s">
        <v>261</v>
      </c>
      <c r="K39" s="468" t="s">
        <v>262</v>
      </c>
      <c r="L39" s="469"/>
      <c r="M39" s="469"/>
      <c r="N39" s="470" t="s">
        <v>263</v>
      </c>
      <c r="O39" s="471"/>
      <c r="P39" s="471"/>
      <c r="Q39" s="472" t="s">
        <v>59</v>
      </c>
      <c r="R39" s="473"/>
      <c r="S39" s="5"/>
      <c r="T39" s="468" t="s">
        <v>264</v>
      </c>
      <c r="U39" s="469"/>
      <c r="V39" s="469"/>
      <c r="W39" s="470" t="s">
        <v>265</v>
      </c>
      <c r="X39" s="471"/>
      <c r="Y39" s="471"/>
      <c r="Z39" s="472" t="s">
        <v>75</v>
      </c>
      <c r="AA39" s="473"/>
    </row>
    <row r="40" spans="1:27" ht="16.5" customHeight="1">
      <c r="A40" s="5"/>
      <c r="B40" s="468" t="s">
        <v>266</v>
      </c>
      <c r="C40" s="469"/>
      <c r="D40" s="469"/>
      <c r="E40" s="470" t="s">
        <v>267</v>
      </c>
      <c r="F40" s="471"/>
      <c r="G40" s="471"/>
      <c r="H40" s="472" t="s">
        <v>39</v>
      </c>
      <c r="I40" s="473"/>
      <c r="J40" s="5"/>
      <c r="K40" s="468" t="s">
        <v>268</v>
      </c>
      <c r="L40" s="469"/>
      <c r="M40" s="469"/>
      <c r="N40" s="470" t="s">
        <v>269</v>
      </c>
      <c r="O40" s="471"/>
      <c r="P40" s="471"/>
      <c r="Q40" s="472" t="s">
        <v>111</v>
      </c>
      <c r="R40" s="473"/>
      <c r="S40" s="6" t="s">
        <v>270</v>
      </c>
      <c r="T40" s="468" t="s">
        <v>271</v>
      </c>
      <c r="U40" s="469"/>
      <c r="V40" s="469"/>
      <c r="W40" s="470" t="s">
        <v>272</v>
      </c>
      <c r="X40" s="471"/>
      <c r="Y40" s="471"/>
      <c r="Z40" s="472" t="s">
        <v>17</v>
      </c>
      <c r="AA40" s="473"/>
    </row>
    <row r="41" spans="1:27" ht="16.5" customHeight="1">
      <c r="A41" s="5"/>
      <c r="B41" s="468" t="s">
        <v>273</v>
      </c>
      <c r="C41" s="469"/>
      <c r="D41" s="469"/>
      <c r="E41" s="470" t="s">
        <v>274</v>
      </c>
      <c r="F41" s="471"/>
      <c r="G41" s="471"/>
      <c r="H41" s="472" t="s">
        <v>72</v>
      </c>
      <c r="I41" s="473"/>
      <c r="J41" s="6" t="s">
        <v>275</v>
      </c>
      <c r="K41" s="468" t="s">
        <v>276</v>
      </c>
      <c r="L41" s="469"/>
      <c r="M41" s="469"/>
      <c r="N41" s="470" t="s">
        <v>277</v>
      </c>
      <c r="O41" s="471"/>
      <c r="P41" s="471"/>
      <c r="Q41" s="472" t="s">
        <v>17</v>
      </c>
      <c r="R41" s="473"/>
      <c r="S41" s="5"/>
      <c r="T41" s="468" t="s">
        <v>278</v>
      </c>
      <c r="U41" s="469"/>
      <c r="V41" s="469"/>
      <c r="W41" s="470" t="s">
        <v>279</v>
      </c>
      <c r="X41" s="471"/>
      <c r="Y41" s="471"/>
      <c r="Z41" s="472" t="s">
        <v>10</v>
      </c>
      <c r="AA41" s="473"/>
    </row>
    <row r="42" spans="1:27" ht="16.5" customHeight="1">
      <c r="A42" s="5"/>
      <c r="B42" s="468" t="s">
        <v>280</v>
      </c>
      <c r="C42" s="469"/>
      <c r="D42" s="469"/>
      <c r="E42" s="470" t="s">
        <v>281</v>
      </c>
      <c r="F42" s="471"/>
      <c r="G42" s="471"/>
      <c r="H42" s="472" t="s">
        <v>39</v>
      </c>
      <c r="I42" s="473"/>
      <c r="J42" s="5"/>
      <c r="K42" s="468" t="s">
        <v>282</v>
      </c>
      <c r="L42" s="469"/>
      <c r="M42" s="469"/>
      <c r="N42" s="470" t="s">
        <v>283</v>
      </c>
      <c r="O42" s="471"/>
      <c r="P42" s="471"/>
      <c r="Q42" s="472" t="s">
        <v>14</v>
      </c>
      <c r="R42" s="473"/>
      <c r="S42" s="6" t="s">
        <v>284</v>
      </c>
      <c r="T42" s="468" t="s">
        <v>285</v>
      </c>
      <c r="U42" s="469"/>
      <c r="V42" s="469"/>
      <c r="W42" s="470" t="s">
        <v>286</v>
      </c>
      <c r="X42" s="471"/>
      <c r="Y42" s="471"/>
      <c r="Z42" s="472" t="s">
        <v>82</v>
      </c>
      <c r="AA42" s="473"/>
    </row>
    <row r="43" spans="1:27" ht="16.5" customHeight="1">
      <c r="A43" s="5"/>
      <c r="B43" s="468" t="s">
        <v>287</v>
      </c>
      <c r="C43" s="469"/>
      <c r="D43" s="469"/>
      <c r="E43" s="470" t="s">
        <v>288</v>
      </c>
      <c r="F43" s="471"/>
      <c r="G43" s="471"/>
      <c r="H43" s="472" t="s">
        <v>95</v>
      </c>
      <c r="I43" s="473"/>
      <c r="J43" s="5"/>
      <c r="K43" s="468" t="s">
        <v>289</v>
      </c>
      <c r="L43" s="469"/>
      <c r="M43" s="469"/>
      <c r="N43" s="470" t="s">
        <v>290</v>
      </c>
      <c r="O43" s="471"/>
      <c r="P43" s="471"/>
      <c r="Q43" s="472" t="s">
        <v>62</v>
      </c>
      <c r="R43" s="473"/>
      <c r="S43" s="5"/>
      <c r="T43" s="468" t="s">
        <v>291</v>
      </c>
      <c r="U43" s="469"/>
      <c r="V43" s="469"/>
      <c r="W43" s="470" t="s">
        <v>292</v>
      </c>
      <c r="X43" s="471"/>
      <c r="Y43" s="471"/>
      <c r="Z43" s="472" t="s">
        <v>79</v>
      </c>
      <c r="AA43" s="473"/>
    </row>
    <row r="44" spans="1:27" ht="16.5" customHeight="1">
      <c r="A44" s="6" t="s">
        <v>293</v>
      </c>
      <c r="B44" s="468" t="s">
        <v>294</v>
      </c>
      <c r="C44" s="469"/>
      <c r="D44" s="469"/>
      <c r="E44" s="470" t="s">
        <v>295</v>
      </c>
      <c r="F44" s="471"/>
      <c r="G44" s="471"/>
      <c r="H44" s="472" t="s">
        <v>10</v>
      </c>
      <c r="I44" s="473"/>
      <c r="J44" s="6" t="s">
        <v>296</v>
      </c>
      <c r="K44" s="468" t="s">
        <v>297</v>
      </c>
      <c r="L44" s="469"/>
      <c r="M44" s="469"/>
      <c r="N44" s="470" t="s">
        <v>298</v>
      </c>
      <c r="O44" s="471"/>
      <c r="P44" s="471"/>
      <c r="Q44" s="472" t="s">
        <v>95</v>
      </c>
      <c r="R44" s="473"/>
      <c r="S44" s="6" t="s">
        <v>299</v>
      </c>
      <c r="T44" s="468" t="s">
        <v>300</v>
      </c>
      <c r="U44" s="469"/>
      <c r="V44" s="469"/>
      <c r="W44" s="470" t="s">
        <v>301</v>
      </c>
      <c r="X44" s="471"/>
      <c r="Y44" s="471"/>
      <c r="Z44" s="472" t="s">
        <v>39</v>
      </c>
      <c r="AA44" s="473"/>
    </row>
    <row r="45" spans="1:27" ht="16.5" customHeight="1">
      <c r="A45" s="5"/>
      <c r="B45" s="468" t="s">
        <v>302</v>
      </c>
      <c r="C45" s="469"/>
      <c r="D45" s="469"/>
      <c r="E45" s="470" t="s">
        <v>303</v>
      </c>
      <c r="F45" s="471"/>
      <c r="G45" s="471"/>
      <c r="H45" s="472" t="s">
        <v>39</v>
      </c>
      <c r="I45" s="473"/>
      <c r="J45" s="5"/>
      <c r="K45" s="468" t="s">
        <v>304</v>
      </c>
      <c r="L45" s="469"/>
      <c r="M45" s="469"/>
      <c r="N45" s="470" t="s">
        <v>305</v>
      </c>
      <c r="O45" s="471"/>
      <c r="P45" s="471"/>
      <c r="Q45" s="472" t="s">
        <v>62</v>
      </c>
      <c r="R45" s="473"/>
      <c r="S45" s="6" t="s">
        <v>306</v>
      </c>
      <c r="T45" s="468" t="s">
        <v>307</v>
      </c>
      <c r="U45" s="469"/>
      <c r="V45" s="469"/>
      <c r="W45" s="470" t="s">
        <v>308</v>
      </c>
      <c r="X45" s="471"/>
      <c r="Y45" s="471"/>
      <c r="Z45" s="472" t="s">
        <v>59</v>
      </c>
      <c r="AA45" s="473"/>
    </row>
    <row r="46" spans="1:27" ht="16.5" customHeight="1">
      <c r="A46" s="5"/>
      <c r="B46" s="468" t="s">
        <v>309</v>
      </c>
      <c r="C46" s="469"/>
      <c r="D46" s="469"/>
      <c r="E46" s="470" t="s">
        <v>310</v>
      </c>
      <c r="F46" s="471"/>
      <c r="G46" s="471"/>
      <c r="H46" s="472" t="s">
        <v>17</v>
      </c>
      <c r="I46" s="473"/>
      <c r="J46" s="6" t="s">
        <v>311</v>
      </c>
      <c r="K46" s="468" t="s">
        <v>312</v>
      </c>
      <c r="L46" s="469"/>
      <c r="M46" s="469"/>
      <c r="N46" s="470" t="s">
        <v>313</v>
      </c>
      <c r="O46" s="471"/>
      <c r="P46" s="471"/>
      <c r="Q46" s="472" t="s">
        <v>111</v>
      </c>
      <c r="R46" s="473"/>
      <c r="S46" s="5"/>
      <c r="T46" s="468" t="s">
        <v>314</v>
      </c>
      <c r="U46" s="469"/>
      <c r="V46" s="469"/>
      <c r="W46" s="470" t="s">
        <v>315</v>
      </c>
      <c r="X46" s="471"/>
      <c r="Y46" s="471"/>
      <c r="Z46" s="472" t="s">
        <v>75</v>
      </c>
      <c r="AA46" s="473"/>
    </row>
    <row r="47" spans="1:27" ht="16.5" customHeight="1">
      <c r="A47" s="5"/>
      <c r="B47" s="468" t="s">
        <v>316</v>
      </c>
      <c r="C47" s="469"/>
      <c r="D47" s="469"/>
      <c r="E47" s="470" t="s">
        <v>317</v>
      </c>
      <c r="F47" s="471"/>
      <c r="G47" s="471"/>
      <c r="H47" s="472" t="s">
        <v>72</v>
      </c>
      <c r="I47" s="473"/>
      <c r="J47" s="5"/>
      <c r="K47" s="468" t="s">
        <v>318</v>
      </c>
      <c r="L47" s="469"/>
      <c r="M47" s="469"/>
      <c r="N47" s="470" t="s">
        <v>319</v>
      </c>
      <c r="O47" s="471"/>
      <c r="P47" s="471"/>
      <c r="Q47" s="472" t="s">
        <v>10</v>
      </c>
      <c r="R47" s="473"/>
      <c r="S47" s="5"/>
      <c r="T47" s="468" t="s">
        <v>320</v>
      </c>
      <c r="U47" s="469"/>
      <c r="V47" s="469"/>
      <c r="W47" s="470" t="s">
        <v>321</v>
      </c>
      <c r="X47" s="471"/>
      <c r="Y47" s="471"/>
      <c r="Z47" s="472" t="s">
        <v>42</v>
      </c>
      <c r="AA47" s="473"/>
    </row>
    <row r="48" spans="1:27" ht="16.5" customHeight="1">
      <c r="A48" s="5"/>
      <c r="B48" s="468" t="s">
        <v>322</v>
      </c>
      <c r="C48" s="469"/>
      <c r="D48" s="469"/>
      <c r="E48" s="470" t="s">
        <v>323</v>
      </c>
      <c r="F48" s="471"/>
      <c r="G48" s="471"/>
      <c r="H48" s="472" t="s">
        <v>10</v>
      </c>
      <c r="I48" s="473"/>
      <c r="J48" s="5"/>
      <c r="K48" s="468" t="s">
        <v>324</v>
      </c>
      <c r="L48" s="469"/>
      <c r="M48" s="469"/>
      <c r="N48" s="470" t="s">
        <v>325</v>
      </c>
      <c r="O48" s="471"/>
      <c r="P48" s="471"/>
      <c r="Q48" s="472" t="s">
        <v>79</v>
      </c>
      <c r="R48" s="473"/>
      <c r="S48" s="6" t="s">
        <v>326</v>
      </c>
      <c r="T48" s="468" t="s">
        <v>327</v>
      </c>
      <c r="U48" s="469"/>
      <c r="V48" s="469"/>
      <c r="W48" s="470" t="s">
        <v>328</v>
      </c>
      <c r="X48" s="471"/>
      <c r="Y48" s="471"/>
      <c r="Z48" s="472" t="s">
        <v>75</v>
      </c>
      <c r="AA48" s="473"/>
    </row>
    <row r="49" spans="1:27" ht="16.5" customHeight="1">
      <c r="A49" s="5"/>
      <c r="B49" s="468" t="s">
        <v>329</v>
      </c>
      <c r="C49" s="469"/>
      <c r="D49" s="469"/>
      <c r="E49" s="470" t="s">
        <v>330</v>
      </c>
      <c r="F49" s="471"/>
      <c r="G49" s="471"/>
      <c r="H49" s="472" t="s">
        <v>50</v>
      </c>
      <c r="I49" s="473"/>
      <c r="J49" s="5"/>
      <c r="K49" s="468" t="s">
        <v>331</v>
      </c>
      <c r="L49" s="469"/>
      <c r="M49" s="469"/>
      <c r="N49" s="470" t="s">
        <v>332</v>
      </c>
      <c r="O49" s="471"/>
      <c r="P49" s="471"/>
      <c r="Q49" s="472" t="s">
        <v>82</v>
      </c>
      <c r="R49" s="473"/>
      <c r="S49" s="6" t="s">
        <v>333</v>
      </c>
      <c r="T49" s="468" t="s">
        <v>334</v>
      </c>
      <c r="U49" s="469"/>
      <c r="V49" s="469"/>
      <c r="W49" s="470" t="s">
        <v>335</v>
      </c>
      <c r="X49" s="471"/>
      <c r="Y49" s="471"/>
      <c r="Z49" s="472" t="s">
        <v>17</v>
      </c>
      <c r="AA49" s="473"/>
    </row>
    <row r="50" spans="1:27" ht="16.5" customHeight="1">
      <c r="A50" s="6" t="s">
        <v>336</v>
      </c>
      <c r="B50" s="468" t="s">
        <v>337</v>
      </c>
      <c r="C50" s="469"/>
      <c r="D50" s="469"/>
      <c r="E50" s="470" t="s">
        <v>338</v>
      </c>
      <c r="F50" s="471"/>
      <c r="G50" s="471"/>
      <c r="H50" s="472" t="s">
        <v>75</v>
      </c>
      <c r="I50" s="473"/>
      <c r="J50" s="5"/>
      <c r="K50" s="468" t="s">
        <v>339</v>
      </c>
      <c r="L50" s="469"/>
      <c r="M50" s="469"/>
      <c r="N50" s="470" t="s">
        <v>340</v>
      </c>
      <c r="O50" s="471"/>
      <c r="P50" s="471"/>
      <c r="Q50" s="472" t="s">
        <v>95</v>
      </c>
      <c r="R50" s="473"/>
      <c r="S50" s="5"/>
      <c r="T50" s="468" t="s">
        <v>341</v>
      </c>
      <c r="U50" s="469"/>
      <c r="V50" s="469"/>
      <c r="W50" s="470" t="s">
        <v>342</v>
      </c>
      <c r="X50" s="471"/>
      <c r="Y50" s="471"/>
      <c r="Z50" s="472" t="s">
        <v>42</v>
      </c>
      <c r="AA50" s="473"/>
    </row>
    <row r="51" spans="1:27" ht="16.5" customHeight="1">
      <c r="A51" s="5"/>
      <c r="B51" s="468" t="s">
        <v>343</v>
      </c>
      <c r="C51" s="469"/>
      <c r="D51" s="469"/>
      <c r="E51" s="470" t="s">
        <v>344</v>
      </c>
      <c r="F51" s="471"/>
      <c r="G51" s="471"/>
      <c r="H51" s="472" t="s">
        <v>111</v>
      </c>
      <c r="I51" s="473"/>
      <c r="J51" s="5"/>
      <c r="K51" s="468" t="s">
        <v>345</v>
      </c>
      <c r="L51" s="469"/>
      <c r="M51" s="469"/>
      <c r="N51" s="470" t="s">
        <v>346</v>
      </c>
      <c r="O51" s="471"/>
      <c r="P51" s="471"/>
      <c r="Q51" s="472" t="s">
        <v>50</v>
      </c>
      <c r="R51" s="473"/>
      <c r="S51" s="5"/>
      <c r="T51" s="468" t="s">
        <v>347</v>
      </c>
      <c r="U51" s="469"/>
      <c r="V51" s="469"/>
      <c r="W51" s="470" t="s">
        <v>348</v>
      </c>
      <c r="X51" s="471"/>
      <c r="Y51" s="471"/>
      <c r="Z51" s="472" t="s">
        <v>17</v>
      </c>
      <c r="AA51" s="473"/>
    </row>
    <row r="52" spans="1:27" ht="16.5" customHeight="1">
      <c r="A52" s="5"/>
      <c r="B52" s="468" t="s">
        <v>349</v>
      </c>
      <c r="C52" s="469"/>
      <c r="D52" s="469"/>
      <c r="E52" s="470" t="s">
        <v>350</v>
      </c>
      <c r="F52" s="471"/>
      <c r="G52" s="471"/>
      <c r="H52" s="472" t="s">
        <v>55</v>
      </c>
      <c r="I52" s="473"/>
      <c r="J52" s="5"/>
      <c r="K52" s="468" t="s">
        <v>351</v>
      </c>
      <c r="L52" s="469"/>
      <c r="M52" s="469"/>
      <c r="N52" s="470" t="s">
        <v>352</v>
      </c>
      <c r="O52" s="471"/>
      <c r="P52" s="471"/>
      <c r="Q52" s="472" t="s">
        <v>79</v>
      </c>
      <c r="R52" s="473"/>
      <c r="S52" s="6" t="s">
        <v>353</v>
      </c>
      <c r="T52" s="468" t="s">
        <v>354</v>
      </c>
      <c r="U52" s="469"/>
      <c r="V52" s="469"/>
      <c r="W52" s="470" t="s">
        <v>355</v>
      </c>
      <c r="X52" s="471"/>
      <c r="Y52" s="471"/>
      <c r="Z52" s="472" t="s">
        <v>20</v>
      </c>
      <c r="AA52" s="473"/>
    </row>
    <row r="53" spans="1:27" ht="16.5" customHeight="1">
      <c r="A53" s="5"/>
      <c r="B53" s="468" t="s">
        <v>356</v>
      </c>
      <c r="C53" s="469"/>
      <c r="D53" s="469"/>
      <c r="E53" s="470" t="s">
        <v>357</v>
      </c>
      <c r="F53" s="471"/>
      <c r="G53" s="471"/>
      <c r="H53" s="472" t="s">
        <v>50</v>
      </c>
      <c r="I53" s="473"/>
      <c r="J53" s="5"/>
      <c r="K53" s="468" t="s">
        <v>358</v>
      </c>
      <c r="L53" s="469"/>
      <c r="M53" s="469"/>
      <c r="N53" s="470" t="s">
        <v>359</v>
      </c>
      <c r="O53" s="471"/>
      <c r="P53" s="471"/>
      <c r="Q53" s="472" t="s">
        <v>39</v>
      </c>
      <c r="R53" s="473"/>
      <c r="S53" s="6" t="s">
        <v>360</v>
      </c>
      <c r="T53" s="468" t="s">
        <v>361</v>
      </c>
      <c r="U53" s="469"/>
      <c r="V53" s="469"/>
      <c r="W53" s="470" t="s">
        <v>362</v>
      </c>
      <c r="X53" s="471"/>
      <c r="Y53" s="471"/>
      <c r="Z53" s="472" t="s">
        <v>69</v>
      </c>
      <c r="AA53" s="473"/>
    </row>
    <row r="54" spans="1:27" ht="16.5" customHeight="1">
      <c r="A54" s="5"/>
      <c r="B54" s="468" t="s">
        <v>363</v>
      </c>
      <c r="C54" s="469"/>
      <c r="D54" s="469"/>
      <c r="E54" s="470" t="s">
        <v>364</v>
      </c>
      <c r="F54" s="471"/>
      <c r="G54" s="471"/>
      <c r="H54" s="472" t="s">
        <v>50</v>
      </c>
      <c r="I54" s="473"/>
      <c r="J54" s="5"/>
      <c r="K54" s="468" t="s">
        <v>365</v>
      </c>
      <c r="L54" s="469"/>
      <c r="M54" s="469"/>
      <c r="N54" s="470" t="s">
        <v>366</v>
      </c>
      <c r="O54" s="471"/>
      <c r="P54" s="471"/>
      <c r="Q54" s="472" t="s">
        <v>47</v>
      </c>
      <c r="R54" s="473"/>
      <c r="S54" s="5"/>
      <c r="T54" s="468" t="s">
        <v>367</v>
      </c>
      <c r="U54" s="469"/>
      <c r="V54" s="469"/>
      <c r="W54" s="470" t="s">
        <v>368</v>
      </c>
      <c r="X54" s="471"/>
      <c r="Y54" s="471"/>
      <c r="Z54" s="472" t="s">
        <v>50</v>
      </c>
      <c r="AA54" s="473"/>
    </row>
    <row r="55" spans="1:27" ht="16.5" customHeight="1">
      <c r="A55" s="5"/>
      <c r="B55" s="468" t="s">
        <v>369</v>
      </c>
      <c r="C55" s="469"/>
      <c r="D55" s="469"/>
      <c r="E55" s="470" t="s">
        <v>370</v>
      </c>
      <c r="F55" s="471"/>
      <c r="G55" s="471"/>
      <c r="H55" s="472" t="s">
        <v>50</v>
      </c>
      <c r="I55" s="473"/>
      <c r="J55" s="6" t="s">
        <v>371</v>
      </c>
      <c r="K55" s="468" t="s">
        <v>372</v>
      </c>
      <c r="L55" s="469"/>
      <c r="M55" s="469"/>
      <c r="N55" s="470" t="s">
        <v>373</v>
      </c>
      <c r="O55" s="471"/>
      <c r="P55" s="471"/>
      <c r="Q55" s="472" t="s">
        <v>17</v>
      </c>
      <c r="R55" s="473"/>
      <c r="S55" s="6" t="s">
        <v>374</v>
      </c>
      <c r="T55" s="468" t="s">
        <v>375</v>
      </c>
      <c r="U55" s="469"/>
      <c r="V55" s="469"/>
      <c r="W55" s="470" t="s">
        <v>376</v>
      </c>
      <c r="X55" s="471"/>
      <c r="Y55" s="471"/>
      <c r="Z55" s="472" t="s">
        <v>39</v>
      </c>
      <c r="AA55" s="473"/>
    </row>
    <row r="56" spans="1:27" ht="16.5" customHeight="1">
      <c r="A56" s="5"/>
      <c r="B56" s="468" t="s">
        <v>377</v>
      </c>
      <c r="C56" s="469"/>
      <c r="D56" s="469"/>
      <c r="E56" s="470" t="s">
        <v>378</v>
      </c>
      <c r="F56" s="471"/>
      <c r="G56" s="471"/>
      <c r="H56" s="472" t="s">
        <v>14</v>
      </c>
      <c r="I56" s="473"/>
      <c r="J56" s="5"/>
      <c r="K56" s="468" t="s">
        <v>379</v>
      </c>
      <c r="L56" s="469"/>
      <c r="M56" s="469"/>
      <c r="N56" s="470" t="s">
        <v>380</v>
      </c>
      <c r="O56" s="471"/>
      <c r="P56" s="471"/>
      <c r="Q56" s="472" t="s">
        <v>92</v>
      </c>
      <c r="R56" s="473"/>
      <c r="S56" s="5"/>
      <c r="T56" s="468" t="s">
        <v>381</v>
      </c>
      <c r="U56" s="469"/>
      <c r="V56" s="469"/>
      <c r="W56" s="470" t="s">
        <v>382</v>
      </c>
      <c r="X56" s="471"/>
      <c r="Y56" s="471"/>
      <c r="Z56" s="472" t="s">
        <v>47</v>
      </c>
      <c r="AA56" s="473"/>
    </row>
    <row r="57" spans="1:27" ht="16.5" customHeight="1">
      <c r="A57" s="6" t="s">
        <v>383</v>
      </c>
      <c r="B57" s="468" t="s">
        <v>384</v>
      </c>
      <c r="C57" s="469"/>
      <c r="D57" s="469"/>
      <c r="E57" s="470" t="s">
        <v>385</v>
      </c>
      <c r="F57" s="471"/>
      <c r="G57" s="471"/>
      <c r="H57" s="472" t="s">
        <v>62</v>
      </c>
      <c r="I57" s="473"/>
      <c r="J57" s="5"/>
      <c r="K57" s="468" t="s">
        <v>386</v>
      </c>
      <c r="L57" s="469"/>
      <c r="M57" s="469"/>
      <c r="N57" s="470" t="s">
        <v>387</v>
      </c>
      <c r="O57" s="471"/>
      <c r="P57" s="471"/>
      <c r="Q57" s="472" t="s">
        <v>39</v>
      </c>
      <c r="R57" s="473"/>
      <c r="S57" s="5"/>
      <c r="T57" s="468" t="s">
        <v>388</v>
      </c>
      <c r="U57" s="469"/>
      <c r="V57" s="469"/>
      <c r="W57" s="470" t="s">
        <v>389</v>
      </c>
      <c r="X57" s="471"/>
      <c r="Y57" s="471"/>
      <c r="Z57" s="472" t="s">
        <v>47</v>
      </c>
      <c r="AA57" s="473"/>
    </row>
    <row r="58" spans="1:27" ht="16.5" customHeight="1">
      <c r="A58" s="5"/>
      <c r="B58" s="468" t="s">
        <v>390</v>
      </c>
      <c r="C58" s="469"/>
      <c r="D58" s="469"/>
      <c r="E58" s="470" t="s">
        <v>391</v>
      </c>
      <c r="F58" s="471"/>
      <c r="G58" s="471"/>
      <c r="H58" s="472" t="s">
        <v>62</v>
      </c>
      <c r="I58" s="473"/>
      <c r="J58" s="5"/>
      <c r="K58" s="468" t="s">
        <v>392</v>
      </c>
      <c r="L58" s="469"/>
      <c r="M58" s="469"/>
      <c r="N58" s="470" t="s">
        <v>393</v>
      </c>
      <c r="O58" s="471"/>
      <c r="P58" s="471"/>
      <c r="Q58" s="472" t="s">
        <v>69</v>
      </c>
      <c r="R58" s="473"/>
      <c r="S58" s="6" t="s">
        <v>394</v>
      </c>
      <c r="T58" s="468" t="s">
        <v>395</v>
      </c>
      <c r="U58" s="469"/>
      <c r="V58" s="469"/>
      <c r="W58" s="470" t="s">
        <v>396</v>
      </c>
      <c r="X58" s="471"/>
      <c r="Y58" s="471"/>
      <c r="Z58" s="472" t="s">
        <v>50</v>
      </c>
      <c r="AA58" s="473"/>
    </row>
    <row r="59" spans="1:27" ht="16.5" customHeight="1">
      <c r="A59" s="5"/>
      <c r="B59" s="468" t="s">
        <v>397</v>
      </c>
      <c r="C59" s="469"/>
      <c r="D59" s="469"/>
      <c r="E59" s="470" t="s">
        <v>398</v>
      </c>
      <c r="F59" s="471"/>
      <c r="G59" s="471"/>
      <c r="H59" s="472" t="s">
        <v>50</v>
      </c>
      <c r="I59" s="473"/>
      <c r="J59" s="5"/>
      <c r="K59" s="468" t="s">
        <v>399</v>
      </c>
      <c r="L59" s="469"/>
      <c r="M59" s="469"/>
      <c r="N59" s="470" t="s">
        <v>400</v>
      </c>
      <c r="O59" s="471"/>
      <c r="P59" s="471"/>
      <c r="Q59" s="472" t="s">
        <v>47</v>
      </c>
      <c r="R59" s="473"/>
      <c r="S59" s="5"/>
      <c r="T59" s="468" t="s">
        <v>401</v>
      </c>
      <c r="U59" s="469"/>
      <c r="V59" s="469"/>
      <c r="W59" s="470" t="s">
        <v>402</v>
      </c>
      <c r="X59" s="471"/>
      <c r="Y59" s="471"/>
      <c r="Z59" s="472" t="s">
        <v>95</v>
      </c>
      <c r="AA59" s="473"/>
    </row>
    <row r="60" spans="1:27" ht="16.5" customHeight="1">
      <c r="A60" s="5"/>
      <c r="B60" s="468" t="s">
        <v>403</v>
      </c>
      <c r="C60" s="469"/>
      <c r="D60" s="469"/>
      <c r="E60" s="470" t="s">
        <v>404</v>
      </c>
      <c r="F60" s="471"/>
      <c r="G60" s="471"/>
      <c r="H60" s="472" t="s">
        <v>17</v>
      </c>
      <c r="I60" s="473"/>
      <c r="J60" s="5"/>
      <c r="K60" s="468" t="s">
        <v>405</v>
      </c>
      <c r="L60" s="469"/>
      <c r="M60" s="469"/>
      <c r="N60" s="470" t="s">
        <v>406</v>
      </c>
      <c r="O60" s="471"/>
      <c r="P60" s="471"/>
      <c r="Q60" s="472" t="s">
        <v>17</v>
      </c>
      <c r="R60" s="473"/>
      <c r="S60" s="6" t="s">
        <v>407</v>
      </c>
      <c r="T60" s="468" t="s">
        <v>408</v>
      </c>
      <c r="U60" s="469"/>
      <c r="V60" s="469"/>
      <c r="W60" s="470" t="s">
        <v>409</v>
      </c>
      <c r="X60" s="471"/>
      <c r="Y60" s="471"/>
      <c r="Z60" s="472" t="s">
        <v>47</v>
      </c>
      <c r="AA60" s="473"/>
    </row>
    <row r="61" spans="1:27" ht="16.5" customHeight="1">
      <c r="A61" s="5"/>
      <c r="B61" s="468" t="s">
        <v>410</v>
      </c>
      <c r="C61" s="469"/>
      <c r="D61" s="469"/>
      <c r="E61" s="470" t="s">
        <v>411</v>
      </c>
      <c r="F61" s="471"/>
      <c r="G61" s="471"/>
      <c r="H61" s="472" t="s">
        <v>50</v>
      </c>
      <c r="I61" s="473"/>
      <c r="J61" s="5"/>
      <c r="K61" s="468" t="s">
        <v>412</v>
      </c>
      <c r="L61" s="469"/>
      <c r="M61" s="469"/>
      <c r="N61" s="470" t="s">
        <v>413</v>
      </c>
      <c r="O61" s="471"/>
      <c r="P61" s="471"/>
      <c r="Q61" s="472" t="s">
        <v>10</v>
      </c>
      <c r="R61" s="473"/>
      <c r="S61" s="6" t="s">
        <v>414</v>
      </c>
      <c r="T61" s="468" t="s">
        <v>415</v>
      </c>
      <c r="U61" s="469"/>
      <c r="V61" s="469"/>
      <c r="W61" s="470" t="s">
        <v>416</v>
      </c>
      <c r="X61" s="471"/>
      <c r="Y61" s="471"/>
      <c r="Z61" s="472" t="s">
        <v>47</v>
      </c>
      <c r="AA61" s="473"/>
    </row>
    <row r="62" spans="1:27" ht="16.5" customHeight="1">
      <c r="A62" s="5"/>
      <c r="B62" s="468" t="s">
        <v>417</v>
      </c>
      <c r="C62" s="469"/>
      <c r="D62" s="469"/>
      <c r="E62" s="470" t="s">
        <v>418</v>
      </c>
      <c r="F62" s="471"/>
      <c r="G62" s="471"/>
      <c r="H62" s="472" t="s">
        <v>55</v>
      </c>
      <c r="I62" s="473"/>
      <c r="J62" s="5"/>
      <c r="K62" s="468" t="s">
        <v>419</v>
      </c>
      <c r="L62" s="469"/>
      <c r="M62" s="469"/>
      <c r="N62" s="470" t="s">
        <v>420</v>
      </c>
      <c r="O62" s="471"/>
      <c r="P62" s="471"/>
      <c r="Q62" s="472" t="s">
        <v>75</v>
      </c>
      <c r="R62" s="473"/>
      <c r="S62" s="5"/>
      <c r="T62" s="468" t="s">
        <v>421</v>
      </c>
      <c r="U62" s="469"/>
      <c r="V62" s="469"/>
      <c r="W62" s="470" t="s">
        <v>422</v>
      </c>
      <c r="X62" s="471"/>
      <c r="Y62" s="471"/>
      <c r="Z62" s="472" t="s">
        <v>92</v>
      </c>
      <c r="AA62" s="473"/>
    </row>
    <row r="63" spans="1:27" ht="16.5" customHeight="1">
      <c r="A63" s="7" t="s">
        <v>423</v>
      </c>
      <c r="B63" s="462" t="s">
        <v>424</v>
      </c>
      <c r="C63" s="463"/>
      <c r="D63" s="463"/>
      <c r="E63" s="464" t="s">
        <v>425</v>
      </c>
      <c r="F63" s="465"/>
      <c r="G63" s="465"/>
      <c r="H63" s="466" t="s">
        <v>92</v>
      </c>
      <c r="I63" s="467"/>
      <c r="J63" s="8"/>
      <c r="K63" s="462" t="s">
        <v>426</v>
      </c>
      <c r="L63" s="463"/>
      <c r="M63" s="463"/>
      <c r="N63" s="464" t="s">
        <v>427</v>
      </c>
      <c r="O63" s="465"/>
      <c r="P63" s="465"/>
      <c r="Q63" s="466" t="s">
        <v>92</v>
      </c>
      <c r="R63" s="467"/>
      <c r="S63" s="7" t="s">
        <v>428</v>
      </c>
      <c r="T63" s="462" t="s">
        <v>429</v>
      </c>
      <c r="U63" s="463"/>
      <c r="V63" s="463"/>
      <c r="W63" s="464"/>
      <c r="X63" s="465"/>
      <c r="Y63" s="465"/>
      <c r="Z63" s="466" t="s">
        <v>24</v>
      </c>
      <c r="AA63" s="467"/>
    </row>
  </sheetData>
  <sheetProtection algorithmName="SHA-512" hashValue="ZBA8LwRQNLNq18+7TQa19qiyoubvNtE97Os85Zdvq7zq3XWymqze7lGCszxOOn59ZEZQu8J43prx4ZCZJIMGvg==" saltValue="s0RlVz6fW1s0af0+iKoZwQ==" spinCount="100000" sheet="1" objects="1" scenarios="1" selectLockedCells="1" selectUnlockedCells="1"/>
  <mergeCells count="555">
    <mergeCell ref="S2:Y2"/>
    <mergeCell ref="Z2:AA2"/>
    <mergeCell ref="S3:V3"/>
    <mergeCell ref="W3:Y3"/>
    <mergeCell ref="Z3:AA3"/>
    <mergeCell ref="A3:D3"/>
    <mergeCell ref="E3:G3"/>
    <mergeCell ref="H3:I3"/>
    <mergeCell ref="J3:M3"/>
    <mergeCell ref="N3:P3"/>
    <mergeCell ref="Q3:R3"/>
    <mergeCell ref="A2:G2"/>
    <mergeCell ref="H2:I2"/>
    <mergeCell ref="J2:P2"/>
    <mergeCell ref="Q2:R2"/>
    <mergeCell ref="W4:Y4"/>
    <mergeCell ref="Z4:AA4"/>
    <mergeCell ref="B5:D5"/>
    <mergeCell ref="E5:G5"/>
    <mergeCell ref="H5:I5"/>
    <mergeCell ref="K5:M5"/>
    <mergeCell ref="N5:P5"/>
    <mergeCell ref="Q5:R5"/>
    <mergeCell ref="T5:V5"/>
    <mergeCell ref="W5:Y5"/>
    <mergeCell ref="Z5:AA5"/>
    <mergeCell ref="B4:D4"/>
    <mergeCell ref="E4:G4"/>
    <mergeCell ref="H4:I4"/>
    <mergeCell ref="K4:M4"/>
    <mergeCell ref="N4:P4"/>
    <mergeCell ref="Q4:R4"/>
    <mergeCell ref="T4:V4"/>
    <mergeCell ref="B6:D6"/>
    <mergeCell ref="E6:G6"/>
    <mergeCell ref="H6:I6"/>
    <mergeCell ref="K6:M6"/>
    <mergeCell ref="N6:P6"/>
    <mergeCell ref="Q6:R6"/>
    <mergeCell ref="T6:V6"/>
    <mergeCell ref="W6:Y6"/>
    <mergeCell ref="Z6:AA6"/>
    <mergeCell ref="T7:V7"/>
    <mergeCell ref="W7:Y7"/>
    <mergeCell ref="Z7:AA7"/>
    <mergeCell ref="B8:D8"/>
    <mergeCell ref="E8:G8"/>
    <mergeCell ref="H8:I8"/>
    <mergeCell ref="K8:M8"/>
    <mergeCell ref="N8:P8"/>
    <mergeCell ref="Q8:R8"/>
    <mergeCell ref="T8:V8"/>
    <mergeCell ref="B7:D7"/>
    <mergeCell ref="E7:G7"/>
    <mergeCell ref="H7:I7"/>
    <mergeCell ref="K7:M7"/>
    <mergeCell ref="N7:P7"/>
    <mergeCell ref="Q7:R7"/>
    <mergeCell ref="W8:Y8"/>
    <mergeCell ref="Z8:AA8"/>
    <mergeCell ref="B9:D9"/>
    <mergeCell ref="E9:G9"/>
    <mergeCell ref="H9:I9"/>
    <mergeCell ref="K9:M9"/>
    <mergeCell ref="N9:P9"/>
    <mergeCell ref="Q9:R9"/>
    <mergeCell ref="T9:V9"/>
    <mergeCell ref="W9:Y9"/>
    <mergeCell ref="Z9:AA9"/>
    <mergeCell ref="B10:D10"/>
    <mergeCell ref="E10:G10"/>
    <mergeCell ref="H10:I10"/>
    <mergeCell ref="K10:M10"/>
    <mergeCell ref="N10:P10"/>
    <mergeCell ref="Q10:R10"/>
    <mergeCell ref="T10:V10"/>
    <mergeCell ref="W10:Y10"/>
    <mergeCell ref="Z10:AA10"/>
    <mergeCell ref="T11:V11"/>
    <mergeCell ref="W11:Y11"/>
    <mergeCell ref="Z11:AA11"/>
    <mergeCell ref="B12:D12"/>
    <mergeCell ref="E12:G12"/>
    <mergeCell ref="H12:I12"/>
    <mergeCell ref="K12:M12"/>
    <mergeCell ref="N12:P12"/>
    <mergeCell ref="Q12:R12"/>
    <mergeCell ref="T12:V12"/>
    <mergeCell ref="B11:D11"/>
    <mergeCell ref="E11:G11"/>
    <mergeCell ref="H11:I11"/>
    <mergeCell ref="K11:M11"/>
    <mergeCell ref="N11:P11"/>
    <mergeCell ref="Q11:R11"/>
    <mergeCell ref="W12:Y12"/>
    <mergeCell ref="Z12:AA12"/>
    <mergeCell ref="B13:D13"/>
    <mergeCell ref="E13:G13"/>
    <mergeCell ref="H13:I13"/>
    <mergeCell ref="K13:M13"/>
    <mergeCell ref="N13:P13"/>
    <mergeCell ref="Q13:R13"/>
    <mergeCell ref="T13:V13"/>
    <mergeCell ref="W13:Y13"/>
    <mergeCell ref="Z13:AA13"/>
    <mergeCell ref="B14:D14"/>
    <mergeCell ref="E14:G14"/>
    <mergeCell ref="H14:I14"/>
    <mergeCell ref="K14:M14"/>
    <mergeCell ref="N14:P14"/>
    <mergeCell ref="Q14:R14"/>
    <mergeCell ref="T14:V14"/>
    <mergeCell ref="W14:Y14"/>
    <mergeCell ref="Z14:AA14"/>
    <mergeCell ref="T15:V15"/>
    <mergeCell ref="W15:Y15"/>
    <mergeCell ref="Z15:AA15"/>
    <mergeCell ref="B16:D16"/>
    <mergeCell ref="E16:G16"/>
    <mergeCell ref="H16:I16"/>
    <mergeCell ref="K16:M16"/>
    <mergeCell ref="N16:P16"/>
    <mergeCell ref="Q16:R16"/>
    <mergeCell ref="T16:V16"/>
    <mergeCell ref="B15:D15"/>
    <mergeCell ref="E15:G15"/>
    <mergeCell ref="H15:I15"/>
    <mergeCell ref="K15:M15"/>
    <mergeCell ref="N15:P15"/>
    <mergeCell ref="Q15:R15"/>
    <mergeCell ref="W16:Y16"/>
    <mergeCell ref="Z16:AA16"/>
    <mergeCell ref="B17:D17"/>
    <mergeCell ref="E17:G17"/>
    <mergeCell ref="H17:I17"/>
    <mergeCell ref="K17:M17"/>
    <mergeCell ref="N17:P17"/>
    <mergeCell ref="Q17:R17"/>
    <mergeCell ref="T17:V17"/>
    <mergeCell ref="W17:Y17"/>
    <mergeCell ref="Z17:AA17"/>
    <mergeCell ref="B18:D18"/>
    <mergeCell ref="E18:G18"/>
    <mergeCell ref="H18:I18"/>
    <mergeCell ref="K18:M18"/>
    <mergeCell ref="N18:P18"/>
    <mergeCell ref="Q18:R18"/>
    <mergeCell ref="T18:V18"/>
    <mergeCell ref="W18:Y18"/>
    <mergeCell ref="Z18:AA18"/>
    <mergeCell ref="T19:V19"/>
    <mergeCell ref="W19:Y19"/>
    <mergeCell ref="Z19:AA19"/>
    <mergeCell ref="B20:D20"/>
    <mergeCell ref="E20:G20"/>
    <mergeCell ref="H20:I20"/>
    <mergeCell ref="K20:M20"/>
    <mergeCell ref="N20:P20"/>
    <mergeCell ref="Q20:R20"/>
    <mergeCell ref="T20:V20"/>
    <mergeCell ref="B19:D19"/>
    <mergeCell ref="E19:G19"/>
    <mergeCell ref="H19:I19"/>
    <mergeCell ref="K19:M19"/>
    <mergeCell ref="N19:P19"/>
    <mergeCell ref="Q19:R19"/>
    <mergeCell ref="W20:Y20"/>
    <mergeCell ref="Z20:AA20"/>
    <mergeCell ref="B21:D21"/>
    <mergeCell ref="E21:G21"/>
    <mergeCell ref="H21:I21"/>
    <mergeCell ref="K21:M21"/>
    <mergeCell ref="N21:P21"/>
    <mergeCell ref="Q21:R21"/>
    <mergeCell ref="T21:V21"/>
    <mergeCell ref="W21:Y21"/>
    <mergeCell ref="Z21:AA21"/>
    <mergeCell ref="B22:D22"/>
    <mergeCell ref="E22:G22"/>
    <mergeCell ref="H22:I22"/>
    <mergeCell ref="K22:M22"/>
    <mergeCell ref="N22:P22"/>
    <mergeCell ref="Q22:R22"/>
    <mergeCell ref="T22:V22"/>
    <mergeCell ref="W22:Y22"/>
    <mergeCell ref="Z22:AA22"/>
    <mergeCell ref="T23:V23"/>
    <mergeCell ref="W23:Y23"/>
    <mergeCell ref="Z23:AA23"/>
    <mergeCell ref="B24:D24"/>
    <mergeCell ref="E24:G24"/>
    <mergeCell ref="H24:I24"/>
    <mergeCell ref="K24:M24"/>
    <mergeCell ref="N24:P24"/>
    <mergeCell ref="Q24:R24"/>
    <mergeCell ref="T24:V24"/>
    <mergeCell ref="B23:D23"/>
    <mergeCell ref="E23:G23"/>
    <mergeCell ref="H23:I23"/>
    <mergeCell ref="K23:M23"/>
    <mergeCell ref="N23:P23"/>
    <mergeCell ref="Q23:R23"/>
    <mergeCell ref="W24:Y24"/>
    <mergeCell ref="Z24:AA24"/>
    <mergeCell ref="B25:D25"/>
    <mergeCell ref="E25:G25"/>
    <mergeCell ref="H25:I25"/>
    <mergeCell ref="K25:M25"/>
    <mergeCell ref="N25:P25"/>
    <mergeCell ref="Q25:R25"/>
    <mergeCell ref="T25:V25"/>
    <mergeCell ref="W25:Y25"/>
    <mergeCell ref="Z25:AA25"/>
    <mergeCell ref="B26:D26"/>
    <mergeCell ref="E26:G26"/>
    <mergeCell ref="H26:I26"/>
    <mergeCell ref="K26:M26"/>
    <mergeCell ref="N26:P26"/>
    <mergeCell ref="Q26:R26"/>
    <mergeCell ref="T26:V26"/>
    <mergeCell ref="W26:Y26"/>
    <mergeCell ref="Z26:AA26"/>
    <mergeCell ref="T27:V27"/>
    <mergeCell ref="W27:Y27"/>
    <mergeCell ref="Z27:AA27"/>
    <mergeCell ref="B28:D28"/>
    <mergeCell ref="E28:G28"/>
    <mergeCell ref="H28:I28"/>
    <mergeCell ref="K28:M28"/>
    <mergeCell ref="N28:P28"/>
    <mergeCell ref="Q28:R28"/>
    <mergeCell ref="T28:V28"/>
    <mergeCell ref="B27:D27"/>
    <mergeCell ref="E27:G27"/>
    <mergeCell ref="H27:I27"/>
    <mergeCell ref="K27:M27"/>
    <mergeCell ref="N27:P27"/>
    <mergeCell ref="Q27:R27"/>
    <mergeCell ref="W28:Y28"/>
    <mergeCell ref="Z28:AA28"/>
    <mergeCell ref="B29:D29"/>
    <mergeCell ref="E29:G29"/>
    <mergeCell ref="H29:I29"/>
    <mergeCell ref="K29:M29"/>
    <mergeCell ref="N29:P29"/>
    <mergeCell ref="Q29:R29"/>
    <mergeCell ref="T29:V29"/>
    <mergeCell ref="W29:Y29"/>
    <mergeCell ref="Z29:AA29"/>
    <mergeCell ref="B30:D30"/>
    <mergeCell ref="E30:G30"/>
    <mergeCell ref="H30:I30"/>
    <mergeCell ref="K30:M30"/>
    <mergeCell ref="N30:P30"/>
    <mergeCell ref="Q30:R30"/>
    <mergeCell ref="T30:V30"/>
    <mergeCell ref="W30:Y30"/>
    <mergeCell ref="Z30:AA30"/>
    <mergeCell ref="T31:V31"/>
    <mergeCell ref="W31:Y31"/>
    <mergeCell ref="Z31:AA31"/>
    <mergeCell ref="B32:D32"/>
    <mergeCell ref="E32:G32"/>
    <mergeCell ref="H32:I32"/>
    <mergeCell ref="K32:M32"/>
    <mergeCell ref="N32:P32"/>
    <mergeCell ref="Q32:R32"/>
    <mergeCell ref="T32:V32"/>
    <mergeCell ref="B31:D31"/>
    <mergeCell ref="E31:G31"/>
    <mergeCell ref="H31:I31"/>
    <mergeCell ref="K31:M31"/>
    <mergeCell ref="N31:P31"/>
    <mergeCell ref="Q31:R31"/>
    <mergeCell ref="W32:Y32"/>
    <mergeCell ref="Z32:AA32"/>
    <mergeCell ref="B33:D33"/>
    <mergeCell ref="E33:G33"/>
    <mergeCell ref="H33:I33"/>
    <mergeCell ref="K33:M33"/>
    <mergeCell ref="N33:P33"/>
    <mergeCell ref="Q33:R33"/>
    <mergeCell ref="T33:V33"/>
    <mergeCell ref="W33:Y33"/>
    <mergeCell ref="Z33:AA33"/>
    <mergeCell ref="B34:D34"/>
    <mergeCell ref="E34:G34"/>
    <mergeCell ref="H34:I34"/>
    <mergeCell ref="K34:M34"/>
    <mergeCell ref="N34:P34"/>
    <mergeCell ref="Q34:R34"/>
    <mergeCell ref="T34:V34"/>
    <mergeCell ref="W34:Y34"/>
    <mergeCell ref="Z34:AA34"/>
    <mergeCell ref="T35:V35"/>
    <mergeCell ref="W35:Y35"/>
    <mergeCell ref="Z35:AA35"/>
    <mergeCell ref="B36:D36"/>
    <mergeCell ref="E36:G36"/>
    <mergeCell ref="H36:I36"/>
    <mergeCell ref="K36:M36"/>
    <mergeCell ref="N36:P36"/>
    <mergeCell ref="Q36:R36"/>
    <mergeCell ref="T36:V36"/>
    <mergeCell ref="B35:D35"/>
    <mergeCell ref="E35:G35"/>
    <mergeCell ref="H35:I35"/>
    <mergeCell ref="K35:M35"/>
    <mergeCell ref="N35:P35"/>
    <mergeCell ref="Q35:R35"/>
    <mergeCell ref="W36:Y36"/>
    <mergeCell ref="Z36:AA36"/>
    <mergeCell ref="B37:D37"/>
    <mergeCell ref="E37:G37"/>
    <mergeCell ref="H37:I37"/>
    <mergeCell ref="K37:M37"/>
    <mergeCell ref="N37:P37"/>
    <mergeCell ref="Q37:R37"/>
    <mergeCell ref="T37:V37"/>
    <mergeCell ref="W37:Y37"/>
    <mergeCell ref="Z37:AA37"/>
    <mergeCell ref="B38:D38"/>
    <mergeCell ref="E38:G38"/>
    <mergeCell ref="H38:I38"/>
    <mergeCell ref="K38:M38"/>
    <mergeCell ref="N38:P38"/>
    <mergeCell ref="Q38:R38"/>
    <mergeCell ref="T38:V38"/>
    <mergeCell ref="W38:Y38"/>
    <mergeCell ref="Z38:AA38"/>
    <mergeCell ref="T39:V39"/>
    <mergeCell ref="W39:Y39"/>
    <mergeCell ref="Z39:AA39"/>
    <mergeCell ref="B40:D40"/>
    <mergeCell ref="E40:G40"/>
    <mergeCell ref="H40:I40"/>
    <mergeCell ref="K40:M40"/>
    <mergeCell ref="N40:P40"/>
    <mergeCell ref="Q40:R40"/>
    <mergeCell ref="T40:V40"/>
    <mergeCell ref="B39:D39"/>
    <mergeCell ref="E39:G39"/>
    <mergeCell ref="H39:I39"/>
    <mergeCell ref="K39:M39"/>
    <mergeCell ref="N39:P39"/>
    <mergeCell ref="Q39:R39"/>
    <mergeCell ref="W40:Y40"/>
    <mergeCell ref="Z40:AA40"/>
    <mergeCell ref="B41:D41"/>
    <mergeCell ref="E41:G41"/>
    <mergeCell ref="H41:I41"/>
    <mergeCell ref="K41:M41"/>
    <mergeCell ref="N41:P41"/>
    <mergeCell ref="Q41:R41"/>
    <mergeCell ref="T41:V41"/>
    <mergeCell ref="W41:Y41"/>
    <mergeCell ref="Z41:AA41"/>
    <mergeCell ref="B42:D42"/>
    <mergeCell ref="E42:G42"/>
    <mergeCell ref="H42:I42"/>
    <mergeCell ref="K42:M42"/>
    <mergeCell ref="N42:P42"/>
    <mergeCell ref="Q42:R42"/>
    <mergeCell ref="T42:V42"/>
    <mergeCell ref="W42:Y42"/>
    <mergeCell ref="Z42:AA42"/>
    <mergeCell ref="T43:V43"/>
    <mergeCell ref="W43:Y43"/>
    <mergeCell ref="Z43:AA43"/>
    <mergeCell ref="B44:D44"/>
    <mergeCell ref="E44:G44"/>
    <mergeCell ref="H44:I44"/>
    <mergeCell ref="K44:M44"/>
    <mergeCell ref="N44:P44"/>
    <mergeCell ref="Q44:R44"/>
    <mergeCell ref="T44:V44"/>
    <mergeCell ref="B43:D43"/>
    <mergeCell ref="E43:G43"/>
    <mergeCell ref="H43:I43"/>
    <mergeCell ref="K43:M43"/>
    <mergeCell ref="N43:P43"/>
    <mergeCell ref="Q43:R43"/>
    <mergeCell ref="W44:Y44"/>
    <mergeCell ref="Z44:AA44"/>
    <mergeCell ref="B45:D45"/>
    <mergeCell ref="E45:G45"/>
    <mergeCell ref="H45:I45"/>
    <mergeCell ref="K45:M45"/>
    <mergeCell ref="N45:P45"/>
    <mergeCell ref="Q45:R45"/>
    <mergeCell ref="T45:V45"/>
    <mergeCell ref="W45:Y45"/>
    <mergeCell ref="Z45:AA45"/>
    <mergeCell ref="B46:D46"/>
    <mergeCell ref="E46:G46"/>
    <mergeCell ref="H46:I46"/>
    <mergeCell ref="K46:M46"/>
    <mergeCell ref="N46:P46"/>
    <mergeCell ref="Q46:R46"/>
    <mergeCell ref="T46:V46"/>
    <mergeCell ref="W46:Y46"/>
    <mergeCell ref="Z46:AA46"/>
    <mergeCell ref="T47:V47"/>
    <mergeCell ref="W47:Y47"/>
    <mergeCell ref="Z47:AA47"/>
    <mergeCell ref="B48:D48"/>
    <mergeCell ref="E48:G48"/>
    <mergeCell ref="H48:I48"/>
    <mergeCell ref="K48:M48"/>
    <mergeCell ref="N48:P48"/>
    <mergeCell ref="Q48:R48"/>
    <mergeCell ref="T48:V48"/>
    <mergeCell ref="B47:D47"/>
    <mergeCell ref="E47:G47"/>
    <mergeCell ref="H47:I47"/>
    <mergeCell ref="K47:M47"/>
    <mergeCell ref="N47:P47"/>
    <mergeCell ref="Q47:R47"/>
    <mergeCell ref="W48:Y48"/>
    <mergeCell ref="Z48:AA48"/>
    <mergeCell ref="B49:D49"/>
    <mergeCell ref="E49:G49"/>
    <mergeCell ref="H49:I49"/>
    <mergeCell ref="K49:M49"/>
    <mergeCell ref="N49:P49"/>
    <mergeCell ref="Q49:R49"/>
    <mergeCell ref="T49:V49"/>
    <mergeCell ref="W49:Y49"/>
    <mergeCell ref="Z49:AA49"/>
    <mergeCell ref="B50:D50"/>
    <mergeCell ref="E50:G50"/>
    <mergeCell ref="H50:I50"/>
    <mergeCell ref="K50:M50"/>
    <mergeCell ref="N50:P50"/>
    <mergeCell ref="Q50:R50"/>
    <mergeCell ref="T50:V50"/>
    <mergeCell ref="W50:Y50"/>
    <mergeCell ref="Z50:AA50"/>
    <mergeCell ref="T51:V51"/>
    <mergeCell ref="W51:Y51"/>
    <mergeCell ref="Z51:AA51"/>
    <mergeCell ref="B52:D52"/>
    <mergeCell ref="E52:G52"/>
    <mergeCell ref="H52:I52"/>
    <mergeCell ref="K52:M52"/>
    <mergeCell ref="N52:P52"/>
    <mergeCell ref="Q52:R52"/>
    <mergeCell ref="T52:V52"/>
    <mergeCell ref="B51:D51"/>
    <mergeCell ref="E51:G51"/>
    <mergeCell ref="H51:I51"/>
    <mergeCell ref="K51:M51"/>
    <mergeCell ref="N51:P51"/>
    <mergeCell ref="Q51:R51"/>
    <mergeCell ref="W52:Y52"/>
    <mergeCell ref="Z52:AA52"/>
    <mergeCell ref="B53:D53"/>
    <mergeCell ref="E53:G53"/>
    <mergeCell ref="H53:I53"/>
    <mergeCell ref="K53:M53"/>
    <mergeCell ref="N53:P53"/>
    <mergeCell ref="Q53:R53"/>
    <mergeCell ref="T53:V53"/>
    <mergeCell ref="W53:Y53"/>
    <mergeCell ref="Z53:AA53"/>
    <mergeCell ref="B54:D54"/>
    <mergeCell ref="E54:G54"/>
    <mergeCell ref="H54:I54"/>
    <mergeCell ref="K54:M54"/>
    <mergeCell ref="N54:P54"/>
    <mergeCell ref="Q54:R54"/>
    <mergeCell ref="T54:V54"/>
    <mergeCell ref="W54:Y54"/>
    <mergeCell ref="Z54:AA54"/>
    <mergeCell ref="T55:V55"/>
    <mergeCell ref="W55:Y55"/>
    <mergeCell ref="Z55:AA55"/>
    <mergeCell ref="B56:D56"/>
    <mergeCell ref="E56:G56"/>
    <mergeCell ref="H56:I56"/>
    <mergeCell ref="K56:M56"/>
    <mergeCell ref="N56:P56"/>
    <mergeCell ref="Q56:R56"/>
    <mergeCell ref="T56:V56"/>
    <mergeCell ref="B55:D55"/>
    <mergeCell ref="E55:G55"/>
    <mergeCell ref="H55:I55"/>
    <mergeCell ref="K55:M55"/>
    <mergeCell ref="N55:P55"/>
    <mergeCell ref="Q55:R55"/>
    <mergeCell ref="W56:Y56"/>
    <mergeCell ref="Z56:AA56"/>
    <mergeCell ref="B57:D57"/>
    <mergeCell ref="E57:G57"/>
    <mergeCell ref="H57:I57"/>
    <mergeCell ref="K57:M57"/>
    <mergeCell ref="N57:P57"/>
    <mergeCell ref="Q57:R57"/>
    <mergeCell ref="T57:V57"/>
    <mergeCell ref="W57:Y57"/>
    <mergeCell ref="Z57:AA57"/>
    <mergeCell ref="B58:D58"/>
    <mergeCell ref="E58:G58"/>
    <mergeCell ref="H58:I58"/>
    <mergeCell ref="K58:M58"/>
    <mergeCell ref="N58:P58"/>
    <mergeCell ref="Q58:R58"/>
    <mergeCell ref="T58:V58"/>
    <mergeCell ref="W58:Y58"/>
    <mergeCell ref="Z58:AA58"/>
    <mergeCell ref="T59:V59"/>
    <mergeCell ref="W59:Y59"/>
    <mergeCell ref="Z59:AA59"/>
    <mergeCell ref="B60:D60"/>
    <mergeCell ref="E60:G60"/>
    <mergeCell ref="H60:I60"/>
    <mergeCell ref="K60:M60"/>
    <mergeCell ref="N60:P60"/>
    <mergeCell ref="Q60:R60"/>
    <mergeCell ref="T60:V60"/>
    <mergeCell ref="B59:D59"/>
    <mergeCell ref="E59:G59"/>
    <mergeCell ref="H59:I59"/>
    <mergeCell ref="K59:M59"/>
    <mergeCell ref="N59:P59"/>
    <mergeCell ref="Q59:R59"/>
    <mergeCell ref="W60:Y60"/>
    <mergeCell ref="Z60:AA60"/>
    <mergeCell ref="B61:D61"/>
    <mergeCell ref="E61:G61"/>
    <mergeCell ref="H61:I61"/>
    <mergeCell ref="K61:M61"/>
    <mergeCell ref="N61:P61"/>
    <mergeCell ref="Q61:R61"/>
    <mergeCell ref="T61:V61"/>
    <mergeCell ref="W61:Y61"/>
    <mergeCell ref="Z61:AA61"/>
    <mergeCell ref="B62:D62"/>
    <mergeCell ref="E62:G62"/>
    <mergeCell ref="H62:I62"/>
    <mergeCell ref="K62:M62"/>
    <mergeCell ref="N62:P62"/>
    <mergeCell ref="Q62:R62"/>
    <mergeCell ref="T62:V62"/>
    <mergeCell ref="W62:Y62"/>
    <mergeCell ref="Z62:AA62"/>
    <mergeCell ref="T63:V63"/>
    <mergeCell ref="W63:Y63"/>
    <mergeCell ref="Z63:AA63"/>
    <mergeCell ref="B63:D63"/>
    <mergeCell ref="E63:G63"/>
    <mergeCell ref="H63:I63"/>
    <mergeCell ref="K63:M63"/>
    <mergeCell ref="N63:P63"/>
    <mergeCell ref="Q63:R63"/>
  </mergeCells>
  <phoneticPr fontId="1"/>
  <printOptions horizontalCentered="1" vertic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C33"/>
  <sheetViews>
    <sheetView showGridLines="0" zoomScale="85" zoomScaleNormal="85" workbookViewId="0">
      <selection activeCell="BP5" sqref="BP5:CA5"/>
    </sheetView>
  </sheetViews>
  <sheetFormatPr defaultColWidth="9" defaultRowHeight="13.5"/>
  <cols>
    <col min="1" max="1" width="8.75" style="11" customWidth="1"/>
    <col min="2" max="2" width="24.375" style="11" bestFit="1" customWidth="1"/>
    <col min="3" max="3" width="90" style="30" customWidth="1"/>
    <col min="4" max="16384" width="9" style="11"/>
  </cols>
  <sheetData>
    <row r="1" spans="1:3" ht="24.75" thickBot="1">
      <c r="A1" s="9" t="s">
        <v>430</v>
      </c>
      <c r="B1" s="9"/>
      <c r="C1" s="10"/>
    </row>
    <row r="2" spans="1:3" ht="38.25" customHeight="1" thickBot="1">
      <c r="A2" s="12" t="s">
        <v>431</v>
      </c>
      <c r="B2" s="13" t="s">
        <v>432</v>
      </c>
      <c r="C2" s="14" t="s">
        <v>3</v>
      </c>
    </row>
    <row r="3" spans="1:3" ht="21.75" customHeight="1">
      <c r="A3" s="15" t="s">
        <v>24</v>
      </c>
      <c r="B3" s="16" t="s">
        <v>433</v>
      </c>
      <c r="C3" s="17" t="s">
        <v>434</v>
      </c>
    </row>
    <row r="4" spans="1:3" ht="21.75" customHeight="1">
      <c r="A4" s="18" t="s">
        <v>111</v>
      </c>
      <c r="B4" s="19" t="s">
        <v>435</v>
      </c>
      <c r="C4" s="20" t="s">
        <v>436</v>
      </c>
    </row>
    <row r="5" spans="1:3" ht="21.75" customHeight="1">
      <c r="A5" s="21" t="s">
        <v>75</v>
      </c>
      <c r="B5" s="22" t="s">
        <v>437</v>
      </c>
      <c r="C5" s="23" t="s">
        <v>438</v>
      </c>
    </row>
    <row r="6" spans="1:3" ht="21.75" customHeight="1">
      <c r="A6" s="18" t="s">
        <v>72</v>
      </c>
      <c r="B6" s="19" t="s">
        <v>439</v>
      </c>
      <c r="C6" s="20" t="s">
        <v>440</v>
      </c>
    </row>
    <row r="7" spans="1:3" ht="21.75" customHeight="1">
      <c r="A7" s="21" t="s">
        <v>50</v>
      </c>
      <c r="B7" s="22" t="s">
        <v>441</v>
      </c>
      <c r="C7" s="23" t="s">
        <v>442</v>
      </c>
    </row>
    <row r="8" spans="1:3" ht="21.75" customHeight="1">
      <c r="A8" s="15"/>
      <c r="B8" s="16"/>
      <c r="C8" s="17" t="s">
        <v>443</v>
      </c>
    </row>
    <row r="9" spans="1:3" ht="21.75" customHeight="1">
      <c r="A9" s="21" t="s">
        <v>20</v>
      </c>
      <c r="B9" s="22" t="s">
        <v>444</v>
      </c>
      <c r="C9" s="23" t="s">
        <v>445</v>
      </c>
    </row>
    <row r="10" spans="1:3" ht="21.75" customHeight="1">
      <c r="A10" s="21" t="s">
        <v>17</v>
      </c>
      <c r="B10" s="22" t="s">
        <v>446</v>
      </c>
      <c r="C10" s="23" t="s">
        <v>447</v>
      </c>
    </row>
    <row r="11" spans="1:3" ht="21.75" customHeight="1">
      <c r="A11" s="24"/>
      <c r="B11" s="25"/>
      <c r="C11" s="26" t="s">
        <v>448</v>
      </c>
    </row>
    <row r="12" spans="1:3" ht="21.75" customHeight="1">
      <c r="A12" s="21" t="s">
        <v>59</v>
      </c>
      <c r="B12" s="22" t="s">
        <v>449</v>
      </c>
      <c r="C12" s="23" t="s">
        <v>450</v>
      </c>
    </row>
    <row r="13" spans="1:3" ht="21.75" customHeight="1">
      <c r="A13" s="21" t="s">
        <v>10</v>
      </c>
      <c r="B13" s="22" t="s">
        <v>451</v>
      </c>
      <c r="C13" s="23" t="s">
        <v>452</v>
      </c>
    </row>
    <row r="14" spans="1:3" ht="21.75" customHeight="1">
      <c r="A14" s="24"/>
      <c r="B14" s="25"/>
      <c r="C14" s="26" t="s">
        <v>453</v>
      </c>
    </row>
    <row r="15" spans="1:3" ht="19.5" customHeight="1">
      <c r="A15" s="21" t="s">
        <v>92</v>
      </c>
      <c r="B15" s="22" t="s">
        <v>454</v>
      </c>
      <c r="C15" s="23" t="s">
        <v>455</v>
      </c>
    </row>
    <row r="16" spans="1:3" ht="19.5" customHeight="1">
      <c r="A16" s="18" t="s">
        <v>95</v>
      </c>
      <c r="B16" s="19" t="s">
        <v>456</v>
      </c>
      <c r="C16" s="20" t="s">
        <v>457</v>
      </c>
    </row>
    <row r="17" spans="1:3" ht="19.5" customHeight="1">
      <c r="A17" s="21" t="s">
        <v>47</v>
      </c>
      <c r="B17" s="22" t="s">
        <v>458</v>
      </c>
      <c r="C17" s="23" t="s">
        <v>459</v>
      </c>
    </row>
    <row r="18" spans="1:3" ht="19.5" customHeight="1">
      <c r="A18" s="21" t="s">
        <v>14</v>
      </c>
      <c r="B18" s="22" t="s">
        <v>460</v>
      </c>
      <c r="C18" s="23" t="s">
        <v>461</v>
      </c>
    </row>
    <row r="19" spans="1:3" ht="19.5" customHeight="1">
      <c r="A19" s="21" t="s">
        <v>55</v>
      </c>
      <c r="B19" s="22" t="s">
        <v>462</v>
      </c>
      <c r="C19" s="23" t="s">
        <v>463</v>
      </c>
    </row>
    <row r="20" spans="1:3" ht="19.5" customHeight="1">
      <c r="A20" s="21" t="s">
        <v>42</v>
      </c>
      <c r="B20" s="22" t="s">
        <v>464</v>
      </c>
      <c r="C20" s="23" t="s">
        <v>465</v>
      </c>
    </row>
    <row r="21" spans="1:3" ht="19.5" customHeight="1">
      <c r="A21" s="21" t="s">
        <v>79</v>
      </c>
      <c r="B21" s="22" t="s">
        <v>466</v>
      </c>
      <c r="C21" s="23" t="s">
        <v>467</v>
      </c>
    </row>
    <row r="22" spans="1:3" ht="19.5" customHeight="1">
      <c r="A22" s="21" t="s">
        <v>82</v>
      </c>
      <c r="B22" s="22" t="s">
        <v>468</v>
      </c>
      <c r="C22" s="23" t="s">
        <v>469</v>
      </c>
    </row>
    <row r="23" spans="1:3" ht="19.5" customHeight="1">
      <c r="A23" s="21" t="s">
        <v>28</v>
      </c>
      <c r="B23" s="22" t="s">
        <v>470</v>
      </c>
      <c r="C23" s="23" t="s">
        <v>471</v>
      </c>
    </row>
    <row r="24" spans="1:3" ht="19.5" customHeight="1">
      <c r="A24" s="21" t="s">
        <v>39</v>
      </c>
      <c r="B24" s="22" t="s">
        <v>472</v>
      </c>
      <c r="C24" s="23" t="s">
        <v>473</v>
      </c>
    </row>
    <row r="25" spans="1:3" ht="19.5" customHeight="1">
      <c r="A25" s="24"/>
      <c r="B25" s="25"/>
      <c r="C25" s="26" t="s">
        <v>474</v>
      </c>
    </row>
    <row r="26" spans="1:3" ht="19.5" customHeight="1">
      <c r="A26" s="18" t="s">
        <v>62</v>
      </c>
      <c r="B26" s="19" t="s">
        <v>475</v>
      </c>
      <c r="C26" s="20" t="s">
        <v>476</v>
      </c>
    </row>
    <row r="27" spans="1:3" ht="19.5" customHeight="1" thickBot="1">
      <c r="A27" s="27" t="s">
        <v>69</v>
      </c>
      <c r="B27" s="28" t="s">
        <v>477</v>
      </c>
      <c r="C27" s="29" t="s">
        <v>478</v>
      </c>
    </row>
    <row r="28" spans="1:3" ht="14.25" customHeight="1"/>
    <row r="29" spans="1:3" ht="14.25" customHeight="1"/>
    <row r="33" ht="14.25" customHeight="1"/>
  </sheetData>
  <sheetProtection algorithmName="SHA-512" hashValue="R5Qxd2l5fU3O7wfV2IOiiLHao/5IbDkdsRov4T5efsFOX8szMPfqPbOXG/VylfRQ3VJ5WmlYTwS0PwPyKdFzEQ==" saltValue="dmeHmu7WRp87CurhTTV2sQ==" spinCount="100000" sheet="1" objects="1" scenarios="1" selectLockedCells="1" selectUnlockedCells="1"/>
  <phoneticPr fontId="1"/>
  <printOptions horizontalCentered="1" verticalCentered="1"/>
  <pageMargins left="0.74803149606299213" right="0.39370078740157483" top="0.59055118110236227" bottom="0.59055118110236227" header="0.51181102362204722" footer="0.51181102362204722"/>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★入力表 </vt:lpstr>
      <vt:lpstr>月計表（税率記載）➀</vt:lpstr>
      <vt:lpstr>月計表（税率記載）➁</vt:lpstr>
      <vt:lpstr>月計表（税率記載）➂</vt:lpstr>
      <vt:lpstr>★申告書</vt:lpstr>
      <vt:lpstr>★領収書</vt:lpstr>
      <vt:lpstr>★領収書 (手入力)</vt:lpstr>
      <vt:lpstr>ｺｰﾄﾞ一覧（50音順）</vt:lpstr>
      <vt:lpstr>ｺｰﾄﾞ一覧（ｺｰﾄﾞ順）</vt:lpstr>
      <vt:lpstr>★領収書!Print_Area</vt:lpstr>
      <vt:lpstr>'★領収書 (手入力)'!Print_Area</vt:lpstr>
      <vt:lpstr>'ｺｰﾄﾞ一覧（ｺｰﾄﾞ順）'!Print_Area</vt:lpstr>
      <vt:lpstr>'月計表（税率記載）➀'!Print_Area</vt:lpstr>
      <vt:lpstr>'月計表（税率記載）➁'!Print_Area</vt:lpstr>
      <vt:lpstr>'月計表（税率記載）➂'!Print_Area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2026-02-27T00:35:20Z</dcterms:modified>
</cp:coreProperties>
</file>