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190" yWindow="49216" windowWidth="2370" windowHeight="15840" tabRatio="867" activeTab="0"/>
  </bookViews>
  <sheets>
    <sheet name="はじめに" sheetId="1" r:id="rId1"/>
    <sheet name="基本情報入力シート" sheetId="2" r:id="rId2"/>
    <sheet name="別紙様式2-1 計画書_総括表" sheetId="3" r:id="rId3"/>
    <sheet name="別紙様式2-2 個表_処遇" sheetId="4" r:id="rId4"/>
    <sheet name="別紙様式2-3 個表_特定" sheetId="5" r:id="rId5"/>
    <sheet name="【参考】数式用" sheetId="6" state="hidden" r:id="rId6"/>
  </sheets>
  <definedNames>
    <definedName name="_xlnm._FilterDatabase" localSheetId="3" hidden="1">'別紙様式2-2 個表_処遇'!$L$11:$AH$11</definedName>
    <definedName name="_xlnm._FilterDatabase" localSheetId="4" hidden="1">'別紙様式2-3 個表_特定'!$L$11:$AI$11</definedName>
    <definedName name="_xlfn.IFERROR" hidden="1">#NAME?</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#REF!</definedName>
    <definedName name="サービス名" localSheetId="0">#REF!</definedName>
    <definedName name="サービス名">'【参考】数式用'!$A$5:$A$28</definedName>
    <definedName name="一覧">#REF!</definedName>
    <definedName name="種類">#REF!</definedName>
    <definedName name="特定" localSheetId="0">#REF!</definedName>
    <definedName name="特定">#REF!</definedName>
  </definedNames>
  <calcPr fullCalcOnLoad="1"/>
</workbook>
</file>

<file path=xl/comments3.xml><?xml version="1.0" encoding="utf-8"?>
<comments xmlns="http://schemas.openxmlformats.org/spreadsheetml/2006/main">
  <authors>
    <author>作成者</author>
  </authors>
  <commentList>
    <comment ref="AK15" authorId="0">
      <text>
        <r>
          <rPr>
            <b/>
            <sz val="10"/>
            <rFont val="MS P ゴシック"/>
            <family val="3"/>
          </rPr>
          <t>本様式2-1を完成させるには、「基本情報入力シート」「様式2-2」「様式2-3」から転記される情報が必要です。まずは上記ワークシートを完成させてください。</t>
        </r>
      </text>
    </comment>
    <comment ref="AK19" authorId="0">
      <text>
        <r>
          <rPr>
            <b/>
            <sz val="10"/>
            <rFont val="MS P ゴシック"/>
            <family val="3"/>
          </rPr>
          <t>該当する箇所にチェックをしてください。□をクリックするとチェックすることができます。その他の欄にある□についても同様です。</t>
        </r>
      </text>
    </comment>
    <comment ref="AK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rFont val="MS P ゴシック"/>
            <family val="3"/>
          </rPr>
          <t>加算を取得する前年の１～12月の実績を入力してください</t>
        </r>
      </text>
    </comment>
    <comment ref="AK33" authorId="0">
      <text>
        <r>
          <rPr>
            <b/>
            <sz val="10"/>
            <rFont val="MS P ゴシック"/>
            <family val="3"/>
          </rPr>
          <t>加算を取得する前年の１～12月の実績を入力してください</t>
        </r>
      </text>
    </comment>
    <comment ref="AK34" authorId="0">
      <text>
        <r>
          <rPr>
            <b/>
            <sz val="10"/>
            <rFont val="MS P ゴシック"/>
            <family val="3"/>
          </rPr>
          <t>加算を取得する前年の１～12月の実績を入力してください</t>
        </r>
      </text>
    </comment>
    <comment ref="AK35" authorId="0">
      <text>
        <r>
          <rPr>
            <b/>
            <sz val="10"/>
            <rFont val="MS P ゴシック"/>
            <family val="3"/>
          </rPr>
          <t>加算を取得する前年の１～12月の実績を入力してください</t>
        </r>
      </text>
    </comment>
    <comment ref="AK36" authorId="0">
      <text>
        <r>
          <rPr>
            <b/>
            <sz val="10"/>
            <rFont val="MS P ゴシック"/>
            <family val="3"/>
          </rPr>
          <t>原則各年４月～翌年３月までの連続する期間を記入してください。なお、当該期間の月数は加算の対象月数を超えてはいけません。</t>
        </r>
      </text>
    </comment>
    <comment ref="AK49" authorId="0">
      <text>
        <r>
          <rPr>
            <b/>
            <sz val="10"/>
            <rFont val="MS P ゴシック"/>
            <family val="3"/>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rFont val="MS P ゴシック"/>
            <family val="3"/>
          </rPr>
          <t>加算を取得する前年の１～12月の実績を入力してください。</t>
        </r>
      </text>
    </comment>
    <comment ref="AK54" authorId="0">
      <text>
        <r>
          <rPr>
            <b/>
            <sz val="10"/>
            <rFont val="MS P ゴシック"/>
            <family val="3"/>
          </rPr>
          <t>加算を取得する前年の１～12月の実績を入力してください。</t>
        </r>
      </text>
    </comment>
    <comment ref="AK55" authorId="0">
      <text>
        <r>
          <rPr>
            <b/>
            <sz val="10"/>
            <rFont val="MS P ゴシック"/>
            <family val="3"/>
          </rPr>
          <t>加算を取得する前年の１～12月の実績を入力してください。</t>
        </r>
      </text>
    </comment>
    <comment ref="AK56" authorId="0">
      <text>
        <r>
          <rPr>
            <b/>
            <sz val="10"/>
            <rFont val="MS P ゴシック"/>
            <family val="3"/>
          </rPr>
          <t>加算を取得する前年の１～12月の実績を入力してください。</t>
        </r>
      </text>
    </comment>
    <comment ref="AK88" authorId="0">
      <text>
        <r>
          <rPr>
            <b/>
            <sz val="10"/>
            <rFont val="MS P ゴシック"/>
            <family val="3"/>
          </rPr>
          <t>継続申請の場合、必要事項を記載した上で、前年度に提出した計画書の内容と変更がない場合は「変更なし」にチェックをしてください。</t>
        </r>
      </text>
    </comment>
    <comment ref="AK99"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2" authorId="0">
      <text>
        <r>
          <rPr>
            <b/>
            <sz val="10"/>
            <rFont val="MS P ゴシック"/>
            <family val="3"/>
          </rPr>
          <t>継続申請の場合、必要事項を記載した上で、前年度に提出した計画書の内容と変更がない場合は「変更なし」にチェックをしてください。</t>
        </r>
      </text>
    </comment>
    <comment ref="AK14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9" authorId="0">
      <text>
        <r>
          <rPr>
            <b/>
            <sz val="10"/>
            <rFont val="MS P ゴシック"/>
            <family val="3"/>
          </rPr>
          <t>該当する周知方法をチェックしてください。今後の掲載を予定している場合には、「掲載予定」又は「予定」にチェックしてください。</t>
        </r>
      </text>
    </comment>
    <comment ref="L96" authorId="0">
      <text>
        <r>
          <rPr>
            <sz val="9"/>
            <rFont val="MS P ゴシック"/>
            <family val="3"/>
          </rPr>
          <t>ドロップダウンリストから選択できます。</t>
        </r>
      </text>
    </comment>
    <comment ref="AN65" authorId="0">
      <text>
        <r>
          <rPr>
            <b/>
            <sz val="9"/>
            <rFont val="MS P ゴシック"/>
            <family val="3"/>
          </rPr>
          <t>当該事業所（法人）で設定するグループ毎の配分比率を入力して下さい。</t>
        </r>
      </text>
    </comment>
    <comment ref="S68" authorId="0">
      <text>
        <r>
          <rPr>
            <b/>
            <sz val="10"/>
            <rFont val="MS P ゴシック"/>
            <family val="3"/>
          </rPr>
          <t>上記のいずれの配分方法にも当てはまらない場合は、当該事業所（法人）におけるグループ毎の配分額を記入して下さい。</t>
        </r>
      </text>
    </comment>
  </commentList>
</comments>
</file>

<file path=xl/comments4.xml><?xml version="1.0" encoding="utf-8"?>
<comments xmlns="http://schemas.openxmlformats.org/spreadsheetml/2006/main">
  <authors>
    <author>作成者</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作成者</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<sst xmlns="http://schemas.openxmlformats.org/spreadsheetml/2006/main" count="2103" uniqueCount="448">
  <si>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</si>
  <si>
    <t>FAX番号</t>
  </si>
  <si>
    <t>円</t>
  </si>
  <si>
    <t>日</t>
  </si>
  <si>
    <t>月</t>
  </si>
  <si>
    <t>年</t>
  </si>
  <si>
    <t>法人名</t>
  </si>
  <si>
    <t>介護保険事業所番号</t>
  </si>
  <si>
    <t>〒</t>
  </si>
  <si>
    <t>フリガナ</t>
  </si>
  <si>
    <t>①</t>
  </si>
  <si>
    <t>②</t>
  </si>
  <si>
    <t>年</t>
  </si>
  <si>
    <t>月</t>
  </si>
  <si>
    <t>～</t>
  </si>
  <si>
    <t>⑤</t>
  </si>
  <si>
    <t>賃金改善実施期間</t>
  </si>
  <si>
    <t>月</t>
  </si>
  <si>
    <t>⑦</t>
  </si>
  <si>
    <t>.</t>
  </si>
  <si>
    <t>年度）</t>
  </si>
  <si>
    <t>夜間対応型訪問介護</t>
  </si>
  <si>
    <t>地域密着型通所介護</t>
  </si>
  <si>
    <t>地域密着型特定施設入居者生活介護</t>
  </si>
  <si>
    <t>地域密着型介護老人福祉施設</t>
  </si>
  <si>
    <t>看護小規模多機能型居宅介護</t>
  </si>
  <si>
    <t>介護老人福祉施設</t>
  </si>
  <si>
    <t>介護老人保健施設</t>
  </si>
  <si>
    <t>介護療養型医療施設</t>
  </si>
  <si>
    <t>④</t>
  </si>
  <si>
    <t>サービス区分</t>
  </si>
  <si>
    <t>訪問介護</t>
  </si>
  <si>
    <t>通所介護</t>
  </si>
  <si>
    <t>介護医療院</t>
  </si>
  <si>
    <t>令和</t>
  </si>
  <si>
    <t>③</t>
  </si>
  <si>
    <t>特定加算Ⅰ</t>
  </si>
  <si>
    <t>特定加算Ⅱ</t>
  </si>
  <si>
    <t>⑥</t>
  </si>
  <si>
    <t>人</t>
  </si>
  <si>
    <t>⑧</t>
  </si>
  <si>
    <t>ホームページ
への掲載</t>
  </si>
  <si>
    <t>その他の方法
による掲示等</t>
  </si>
  <si>
    <t>「介護サービス情報公表システム」への掲載</t>
  </si>
  <si>
    <t>事業所・施設の建物で、外部から見える場所への掲示</t>
  </si>
  <si>
    <t>①</t>
  </si>
  <si>
    <t>（２）介護職員等特定処遇改善加算</t>
  </si>
  <si>
    <t>（１）介護職員処遇改善加算</t>
  </si>
  <si>
    <t>その他</t>
  </si>
  <si>
    <t>（</t>
  </si>
  <si>
    <t>）</t>
  </si>
  <si>
    <t>具体的な取組内容</t>
  </si>
  <si>
    <t>基本給</t>
  </si>
  <si>
    <t>賞与</t>
  </si>
  <si>
    <t>賃金改善を行う給与の種類</t>
  </si>
  <si>
    <t>就業規則の見直し</t>
  </si>
  <si>
    <t>（賃金改善に関する規定内容）</t>
  </si>
  <si>
    <t>月</t>
  </si>
  <si>
    <t>実施済</t>
  </si>
  <si>
    <t>予定</t>
  </si>
  <si>
    <t>イ　介護職員処遇改善加算</t>
  </si>
  <si>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</si>
  <si>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</si>
  <si>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</si>
  <si>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</si>
  <si>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</si>
  <si>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</si>
  <si>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</si>
  <si>
    <t>その他（</t>
  </si>
  <si>
    <t>ヶ月）</t>
  </si>
  <si>
    <t>その他(</t>
  </si>
  <si>
    <t>)</t>
  </si>
  <si>
    <t>該当</t>
  </si>
  <si>
    <t>非該当</t>
  </si>
  <si>
    <t>※当該取組の内容について下記に記載すること</t>
  </si>
  <si>
    <t>介護職員処遇改善計画書・介護職員等特定処遇改善計画書（令和</t>
  </si>
  <si>
    <t>サービス名</t>
  </si>
  <si>
    <t>　</t>
  </si>
  <si>
    <t>証明する資料の例</t>
  </si>
  <si>
    <t>会議録、周知文書</t>
  </si>
  <si>
    <t>就業規則、給与規程</t>
  </si>
  <si>
    <t>給与明細</t>
  </si>
  <si>
    <t>以下の点を確認し、全ての項目にチェックして下さい。</t>
  </si>
  <si>
    <t>人（見込）</t>
  </si>
  <si>
    <t xml:space="preserve">
</t>
  </si>
  <si>
    <t>介護職員処遇改善加算の取得状況</t>
  </si>
  <si>
    <t>自社のホームページに掲載</t>
  </si>
  <si>
    <t>介護福祉士配置等要件</t>
  </si>
  <si>
    <t>加算Ⅰ</t>
  </si>
  <si>
    <t>加算Ⅱ</t>
  </si>
  <si>
    <t>加算Ⅲ</t>
  </si>
  <si>
    <t>加算Ⅳ</t>
  </si>
  <si>
    <t>加算Ⅴ</t>
  </si>
  <si>
    <t>サービス提供体制強化加算等の算定状況に応じた加算率</t>
  </si>
  <si>
    <t>令和</t>
  </si>
  <si>
    <t>⑤</t>
  </si>
  <si>
    <t>別紙様式２－２</t>
  </si>
  <si>
    <t>介護職員処遇改善加算</t>
  </si>
  <si>
    <t>表１　加算算定対象サービス</t>
  </si>
  <si>
    <t>キャリアパス要件等の適合状況に応じた
加算率</t>
  </si>
  <si>
    <t>新規・継続の別</t>
  </si>
  <si>
    <t>⑤</t>
  </si>
  <si>
    <t>加算Ⅰの場合は必ず「該当」</t>
  </si>
  <si>
    <t>介護職員について、経験若しくは資格等に応じて昇給する仕組み又は一定の基準に基づき定期に昇給を判定する仕組みを設けている。</t>
  </si>
  <si>
    <t>月～令和</t>
  </si>
  <si>
    <t>①</t>
  </si>
  <si>
    <t>②</t>
  </si>
  <si>
    <t>平均賃金改善額</t>
  </si>
  <si>
    <t>③</t>
  </si>
  <si>
    <t>【記入上の注意】</t>
  </si>
  <si>
    <t>・</t>
  </si>
  <si>
    <t>手当（新設）</t>
  </si>
  <si>
    <t>手当（既存の増額）</t>
  </si>
  <si>
    <t>代表者</t>
  </si>
  <si>
    <t>職名</t>
  </si>
  <si>
    <t>氏名</t>
  </si>
  <si>
    <t>提出先</t>
  </si>
  <si>
    <t>確認項目</t>
  </si>
  <si>
    <t>新規・
継続
の別</t>
  </si>
  <si>
    <t>訪問型サービス（独自）</t>
  </si>
  <si>
    <t>通所型サービス（独自）</t>
  </si>
  <si>
    <t>・加算対象事業所に関する情報</t>
  </si>
  <si>
    <t>名称</t>
  </si>
  <si>
    <t>法人住所</t>
  </si>
  <si>
    <t>法人代表者</t>
  </si>
  <si>
    <t>通し番号</t>
  </si>
  <si>
    <t>介護保険事業所番号</t>
  </si>
  <si>
    <t>住所１（番地・住居番号まで）</t>
  </si>
  <si>
    <t>住所２（建物名等）</t>
  </si>
  <si>
    <t>－</t>
  </si>
  <si>
    <t>指定権者名</t>
  </si>
  <si>
    <t>事業所名</t>
  </si>
  <si>
    <t>サービス名</t>
  </si>
  <si>
    <t>加算率(c)</t>
  </si>
  <si>
    <t>算定対象月(d)</t>
  </si>
  <si>
    <r>
      <t>一月あたり
介護報酬総単位数</t>
    </r>
    <r>
      <rPr>
        <sz val="9"/>
        <color indexed="8"/>
        <rFont val="ＭＳ Ｐゴシック"/>
        <family val="3"/>
      </rPr>
      <t xml:space="preserve">(※)
</t>
    </r>
    <r>
      <rPr>
        <sz val="11"/>
        <color indexed="8"/>
        <rFont val="ＭＳ Ｐゴシック"/>
        <family val="3"/>
      </rPr>
      <t>[単位](a)</t>
    </r>
  </si>
  <si>
    <t>１単位あたりの単価[円](b)</t>
  </si>
  <si>
    <t>１単位あたりの
単価[円](b)</t>
  </si>
  <si>
    <t>３　加算対象事業所に関する情報</t>
  </si>
  <si>
    <t>提出先</t>
  </si>
  <si>
    <t>介護職員等特定処遇改善加算（特定加算）</t>
  </si>
  <si>
    <t>〒結合</t>
  </si>
  <si>
    <t>●次の情報を本シートの黄色セルに入力することで、各様式に自動的に転記されます。</t>
  </si>
  <si>
    <t>介護職員処遇改善計画書・介護職員等特定処遇改善計画書作成用　基本情報入力シート</t>
  </si>
  <si>
    <t>【注意】本シートは様式作成用のため、提出は不要です。</t>
  </si>
  <si>
    <t>１単位
あたりの
単価[円]
(b)</t>
  </si>
  <si>
    <t>加算率(e)</t>
  </si>
  <si>
    <t>算定対象月(f)</t>
  </si>
  <si>
    <t>↓隠し列</t>
  </si>
  <si>
    <t>※　</t>
  </si>
  <si>
    <t>経験・技能のある
介護職員(A)</t>
  </si>
  <si>
    <t>その他の職種(C)</t>
  </si>
  <si>
    <t>加算相当額を適切に配分するための賃金改善ルールを定めました。</t>
  </si>
  <si>
    <t>処遇改善加算として給付される額は、職員の賃金改善のために全額支出します。</t>
  </si>
  <si>
    <t>本計画書の内容を雇用する全ての職員に対して周知しました。</t>
  </si>
  <si>
    <t>変更なし</t>
  </si>
  <si>
    <t>・</t>
  </si>
  <si>
    <t>事業所名</t>
  </si>
  <si>
    <t>単価</t>
  </si>
  <si>
    <t>年間配分額</t>
  </si>
  <si>
    <t>(A)</t>
  </si>
  <si>
    <t>(B)</t>
  </si>
  <si>
    <t>(C)</t>
  </si>
  <si>
    <t>【入力上の注意】</t>
  </si>
  <si>
    <t>配分比率</t>
  </si>
  <si>
    <t>(A)のみ</t>
  </si>
  <si>
    <t>(A)及び(B)</t>
  </si>
  <si>
    <t>(A)(B)(C)全て</t>
  </si>
  <si>
    <t>　○下表の「配分比率」欄には、当該事業所で設定する値を入力すること。</t>
  </si>
  <si>
    <t>別紙様式２－３</t>
  </si>
  <si>
    <t>※要件Ⅲを満たす（加算Ⅰを算定する）場合、昇給する仕組みを具体的に記載している就業規則等について、指定権者からの求めがあった場合には速やかに提出できるよう、適切に保管すること。</t>
  </si>
  <si>
    <t>賃金改善を行う職員の範囲</t>
  </si>
  <si>
    <t>経験・技能のある介護職員の考え方</t>
  </si>
  <si>
    <t>　※①、③、④　別紙様式２－３のとおり、②　別紙２－２のとおり</t>
  </si>
  <si>
    <t>書類作成担当者</t>
  </si>
  <si>
    <t>法人名</t>
  </si>
  <si>
    <t>フリガナ</t>
  </si>
  <si>
    <t>E-mail</t>
  </si>
  <si>
    <t>連絡先</t>
  </si>
  <si>
    <t>法人所在地</t>
  </si>
  <si>
    <t>氏名</t>
  </si>
  <si>
    <t>連絡先</t>
  </si>
  <si>
    <t>e-mail</t>
  </si>
  <si>
    <t>書類作成
担当者</t>
  </si>
  <si>
    <t>加算対象となる職員の勤務体制及び資格要件を確認しました。</t>
  </si>
  <si>
    <t>労働基準法、労働災害補償保険法、最低賃金法、労働安全衛生法、雇用保険法その他の労働に関する法令に違反し、罰金以上の刑に処せられていません。</t>
  </si>
  <si>
    <t>労働保険料の納付が適正に行われています。</t>
  </si>
  <si>
    <t>―</t>
  </si>
  <si>
    <t>労働保険関係成立届、確定保険料申告書</t>
  </si>
  <si>
    <t>・提出先に関する情報</t>
  </si>
  <si>
    <t>・基本情報</t>
  </si>
  <si>
    <t>１　提出先に関する情報</t>
  </si>
  <si>
    <t>２　基本情報</t>
  </si>
  <si>
    <t>各証明資料は、指定権者からの求めがあった場合には、速やかに提出すること。</t>
  </si>
  <si>
    <t>※</t>
  </si>
  <si>
    <t>※　</t>
  </si>
  <si>
    <t>本表への虚偽記載の他、介護職員処遇改善加算及び介護職員等特定処遇改善加算の請求に関して不正があった場合は、介護報酬の返還や指定取消となる場合がある。</t>
  </si>
  <si>
    <t>(</t>
  </si>
  <si>
    <t>か月</t>
  </si>
  <si>
    <t>令和</t>
  </si>
  <si>
    <t>円</t>
  </si>
  <si>
    <t>　実施している周知方法について、チェック（✔）すること。</t>
  </si>
  <si>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</si>
  <si>
    <t>(A)経験・技能のある介護職員</t>
  </si>
  <si>
    <t>(B)他の介護職員</t>
  </si>
  <si>
    <t>(C)その他の職種</t>
  </si>
  <si>
    <t>賃金規程の見直し</t>
  </si>
  <si>
    <t>賃金規程の見直し</t>
  </si>
  <si>
    <t>※本計画に記載された金額は見込額であり、提出後の運営状況(利用者数等)、人員配置状況(職員数等)その他の事由により変動があり得る。</t>
  </si>
  <si>
    <t>（上記取組の開始時期）</t>
  </si>
  <si>
    <t>　</t>
  </si>
  <si>
    <t>令和</t>
  </si>
  <si>
    <t>年</t>
  </si>
  <si>
    <t>月～令和</t>
  </si>
  <si>
    <t>月</t>
  </si>
  <si>
    <t>（</t>
  </si>
  <si>
    <t>ヶ月）</t>
  </si>
  <si>
    <t>下表に必要事項を入力してください。記入内容が別紙様式2-2及び別紙2-3に反映されます。</t>
  </si>
  <si>
    <t>⇒下表に必要事項を入力してください。記入内容が別紙様式2-1に反映されます。</t>
  </si>
  <si>
    <t>別紙様式２－１</t>
  </si>
  <si>
    <t xml:space="preserve"> （(A)にチェック（✔）がない場合その理由）</t>
  </si>
  <si>
    <t>一月あたり介護報酬総単位数[単位](a)</t>
  </si>
  <si>
    <t>算定する介護職員等特定処遇改善加算の区分</t>
  </si>
  <si>
    <t>算定する介護職員処遇改善加算の区分</t>
  </si>
  <si>
    <t>介護職員処遇改善加算（処遇改善加算）</t>
  </si>
  <si>
    <t>１　基本情報＜共通＞</t>
  </si>
  <si>
    <t>２　賃金改善計画について＜共通＞</t>
  </si>
  <si>
    <t>　○前年度の一月当たり常勤換算数(i)に対して、加算見込額(c)を当該配分比率で賃金改善を行う場合の</t>
  </si>
  <si>
    <t>一月当たり平均賃金額算出用</t>
  </si>
  <si>
    <t>処遇改善加算・特定加算の算定届出に係る提出先（指定権者）の名称を入力してください。</t>
  </si>
  <si>
    <t>賃金改善の見込額(ⅰ-ⅱ）</t>
  </si>
  <si>
    <t>事業所の所在地</t>
  </si>
  <si>
    <t>都道府県</t>
  </si>
  <si>
    <t>市区町村</t>
  </si>
  <si>
    <t>都道府県</t>
  </si>
  <si>
    <t>市区町村</t>
  </si>
  <si>
    <t>　　介護職員等特定処遇改善加算額（見込額）の合計[円]</t>
  </si>
  <si>
    <t>介護職員等特定処遇改善計画書（施設・事業所別個表）</t>
  </si>
  <si>
    <t>介護職員処遇改善計画書（施設・事業所別個表）</t>
  </si>
  <si>
    <t>※前年度に提出した計画書の記載内容から変更がない場合は「変更なし」にチェック（✔）</t>
  </si>
  <si>
    <t>４　職場環境等要件について＜共通＞　</t>
  </si>
  <si>
    <t>独自の賃金改善の具体的な取組内容</t>
  </si>
  <si>
    <t>介護職員処遇改善加算の見込額
(a×b×c×d)
[円]</t>
  </si>
  <si>
    <t>介護職員等特定処遇改善加算の見込額
(a×b×e×f)
[円]</t>
  </si>
  <si>
    <t>年度介護職員処遇改善加算の見込額</t>
  </si>
  <si>
    <t>(ア)前年度の介護職員の賃金の総額</t>
  </si>
  <si>
    <t>ⅰ）特定加算の算定により賃金改善を行った場合の賃金の総額（見込額）</t>
  </si>
  <si>
    <t>(ア)前年度の賃金の総額</t>
  </si>
  <si>
    <t>介護職員処遇改善計画書・介護職員等特定処遇改善計画書　作成にあたっての入力シート等の説明</t>
  </si>
  <si>
    <t>ワークシート名（左からの順）</t>
  </si>
  <si>
    <t>枚数</t>
  </si>
  <si>
    <t>ワークシートの入力の順番（推奨）</t>
  </si>
  <si>
    <t>説明</t>
  </si>
  <si>
    <t>はじめに</t>
  </si>
  <si>
    <t>-</t>
  </si>
  <si>
    <t>・本様式の内容と使い方を説明しています。</t>
  </si>
  <si>
    <t>不要</t>
  </si>
  <si>
    <t>基本情報入力シート</t>
  </si>
  <si>
    <t>様式2-1 計画書_総括表</t>
  </si>
  <si>
    <t>提出</t>
  </si>
  <si>
    <t>様式2-3 個表_特定</t>
  </si>
  <si>
    <t>２　書類の作成方法</t>
  </si>
  <si>
    <r>
      <t>・</t>
    </r>
    <r>
      <rPr>
        <b/>
        <sz val="14"/>
        <rFont val="ＭＳ Ｐゴシック"/>
        <family val="3"/>
      </rPr>
      <t>原則、本様式を用いて</t>
    </r>
    <r>
      <rPr>
        <sz val="14"/>
        <rFont val="ＭＳ Ｐゴシック"/>
        <family val="3"/>
      </rPr>
      <t>計画書を作成してください。</t>
    </r>
  </si>
  <si>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</si>
  <si>
    <r>
      <t>・複数事業所を一括して申請する際の</t>
    </r>
    <r>
      <rPr>
        <b/>
        <sz val="14"/>
        <rFont val="ＭＳ Ｐゴシック"/>
        <family val="3"/>
      </rPr>
      <t>指定権者別・都道府県別一覧表は不要</t>
    </r>
    <r>
      <rPr>
        <sz val="14"/>
        <rFont val="ＭＳ Ｐゴシック"/>
        <family val="3"/>
      </rPr>
      <t>となりました。</t>
    </r>
  </si>
  <si>
    <r>
      <t>・特定加算の</t>
    </r>
    <r>
      <rPr>
        <b/>
        <sz val="14"/>
        <rFont val="ＭＳ Ｐゴシック"/>
        <family val="3"/>
      </rPr>
      <t>平均賃金改善額</t>
    </r>
    <r>
      <rPr>
        <sz val="14"/>
        <rFont val="ＭＳ Ｐゴシック"/>
        <family val="3"/>
      </rPr>
      <t>について、計算方法が変更されました。（下図参照）</t>
    </r>
  </si>
  <si>
    <t>従来</t>
  </si>
  <si>
    <t>見直し案</t>
  </si>
  <si>
    <t>計画</t>
  </si>
  <si>
    <t>実績</t>
  </si>
  <si>
    <t>介護福祉士配置等要件</t>
  </si>
  <si>
    <t>-</t>
  </si>
  <si>
    <t>&lt;-</t>
  </si>
  <si>
    <t>！この欄が○でない場合、賃金改善の見込額が要件を満たしていません。</t>
  </si>
  <si>
    <t>いずれも取得していない</t>
  </si>
  <si>
    <t>（「月額平均８万円の処遇改善又は改善後の賃金が年額440万円以上となる者」を設定できない場合その理由）</t>
  </si>
  <si>
    <t>小規模事業所等で加算額全体が少額であるため。</t>
  </si>
  <si>
    <t>職員全体の賃金水準が低く、直ちに月額平均８万円等まで賃金を引き上げることが困難であるため。</t>
  </si>
  <si>
    <t>）</t>
  </si>
  <si>
    <t>ロ　介護職員等特定処遇改善加算　</t>
  </si>
  <si>
    <t>所要額（丸め前）</t>
  </si>
  <si>
    <t>丸め値との差額</t>
  </si>
  <si>
    <t>切捨分（年額）</t>
  </si>
  <si>
    <t>配分比率要件</t>
  </si>
  <si>
    <t>なし</t>
  </si>
  <si>
    <t>(A)/(B)</t>
  </si>
  <si>
    <t>(B)/(C)</t>
  </si>
  <si>
    <t>(A)/(C)(参考)</t>
  </si>
  <si>
    <t>(A)のみ実施</t>
  </si>
  <si>
    <t>円</t>
  </si>
  <si>
    <t>）</t>
  </si>
  <si>
    <t>(A)及び(B)を実施</t>
  </si>
  <si>
    <t>(A)(B)(C)全て実施</t>
  </si>
  <si>
    <t>上記以外の方法で実施</t>
  </si>
  <si>
    <t>勤務体制表、介護福祉士登録証</t>
  </si>
  <si>
    <t>　 　グループ毎の平均賃金改善月額が算出され、計画書に反映される。</t>
  </si>
  <si>
    <t>算定する加算の区分</t>
  </si>
  <si>
    <t>算定する特定加算の区分</t>
  </si>
  <si>
    <t>（当該事業所において賃金改善内容の根拠となる規則・規程）</t>
  </si>
  <si>
    <t>　　　資格・手当等に含めて賃金改善を行う場合は、その旨を記載すること。</t>
  </si>
  <si>
    <t>イ</t>
  </si>
  <si>
    <t>ロ</t>
  </si>
  <si>
    <t>ハ</t>
  </si>
  <si>
    <t>３　キャリアパス要件について＜処遇改善加算＞　</t>
  </si>
  <si>
    <t>イの実現のための具体的な取組内容
（該当する項目にチェック（✔）した上で、具体的な内容を記載）</t>
  </si>
  <si>
    <t>①</t>
  </si>
  <si>
    <t>②</t>
  </si>
  <si>
    <t>③</t>
  </si>
  <si>
    <t>②</t>
  </si>
  <si>
    <t>介護職員の任用における職位、職責又は職務内容等の要件を定めている。</t>
  </si>
  <si>
    <t>イに掲げる職位、職責又は職務内容等に応じた賃金体系を定めている。</t>
  </si>
  <si>
    <t>ロ</t>
  </si>
  <si>
    <t>イについて、全ての介護職員に周知している。</t>
  </si>
  <si>
    <t>イ、ロについて、就業規則等の明確な根拠規定を書面で整備し、全ての介護職員に周知している。</t>
  </si>
  <si>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</si>
  <si>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</si>
  <si>
    <t>キャリアパス要件Ⅱの資質向上の目標及び具体的な計画を定めました。</t>
  </si>
  <si>
    <t>資質向上のための計画</t>
  </si>
  <si>
    <t>様式2-2 個表_処遇</t>
  </si>
  <si>
    <t>　　介護職員処遇改善加算額（見込額）の合計［円］</t>
  </si>
  <si>
    <t>／</t>
  </si>
  <si>
    <t>／</t>
  </si>
  <si>
    <t>掲載予定</t>
  </si>
  <si>
    <t>予定</t>
  </si>
  <si>
    <t>(右欄の額は③欄の額を上回ること）</t>
  </si>
  <si>
    <t>介護職員処遇改善加算の算定対象月</t>
  </si>
  <si>
    <t>(エ)前年度の各介護サービス事業者等の独自の賃金改善額</t>
  </si>
  <si>
    <t>ⅰ）介護職員処遇改善加算の算定により賃金改善を行った場合の介護職員の賃金の総額（見込額）</t>
  </si>
  <si>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</si>
  <si>
    <t>特定加算の算定対象月</t>
  </si>
  <si>
    <t>(右欄の額は⑤欄の額を上回ること）</t>
  </si>
  <si>
    <t>他の介護職員(B)</t>
  </si>
  <si>
    <t>月額平均８万円の賃金改善となる者又は改善後の賃金が年額440万円となる者</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</si>
  <si>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</si>
  <si>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２）⑥ⅰ）の｢特定加算の算定により賃金改善を行った場合の賃金の総額(見込額)｣及びⅱ）(ア)の「前年度の賃金の総額」には、特定加算による賃金改善に伴う法定福利費等の事業主負担の増加分を含めることができる。</t>
  </si>
  <si>
    <t>(イ)前年度の介護職員処遇改善加算の加算の総額</t>
  </si>
  <si>
    <t>(ウ)前年度の介護職員等特定処遇改善加算の加算の総額</t>
  </si>
  <si>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</si>
  <si>
    <t>（当該事業所における賃金改善の内容の根拠となる規則・規程）</t>
  </si>
  <si>
    <t>　※前年度に提出した計画書から変更がある場合には、変更箇所を下線とするなど明確にすること。</t>
  </si>
  <si>
    <t>　※上記の根拠規程のうち、賃金改善に関する部分を記載すること。</t>
  </si>
  <si>
    <t>（１）④ⅱ）(エ)又は（２）⑥ⅱ）(エ)の「前年度の各介護サービス事業者等の独自の賃金改善額」に計上する場合は記載</t>
  </si>
  <si>
    <t>独自の賃金改善額の算定根拠</t>
  </si>
  <si>
    <t>ハ　各介護サービス事業者等による処遇改善加算、特定加算の配分を除く賃金改善</t>
  </si>
  <si>
    <t>次の要件について該当するものにチェック（✔）し、必要事項を具体的に記載すること。</t>
  </si>
  <si>
    <t>キャリアパス要件Ⅰ　次のイからハまでのすべての基準を満たす。</t>
  </si>
  <si>
    <t>キャリアパス要件Ⅱ　次のイとロ両方の基準を満たす。</t>
  </si>
  <si>
    <t>キャリアパス要件Ⅲ　次のイとロ両方の基準を満たす。</t>
  </si>
  <si>
    <t>　</t>
  </si>
  <si>
    <t>※　別紙様式２－２のとおり</t>
  </si>
  <si>
    <t>平成</t>
  </si>
  <si>
    <t>計画書の記載内容に虚偽がないことを証明するとともに、記載内容を証明する資料を適切に保管していることを誓約します。</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</si>
  <si>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</si>
  <si>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</si>
  <si>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</si>
  <si>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</si>
  <si>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</si>
  <si>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</si>
  <si>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（介護予防）短期入所療養介護（病院等（老健以外）)</t>
  </si>
  <si>
    <t>（介護予防）短期入所療養介護（老健）</t>
  </si>
  <si>
    <t>（介護予防）短期入所生活介護</t>
  </si>
  <si>
    <t>（介護予防）短期入所療養介護（医療院）</t>
  </si>
  <si>
    <t>介護職員等特定処遇改善加算</t>
  </si>
  <si>
    <t>定期巡回･随時対応型訪問介護看護</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</si>
  <si>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</si>
  <si>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</si>
  <si>
    <t>・介護職員処遇改善加算について、事業所毎の情報を入力します。
・事業所毎に新規・継続の別、加算区分、対象期間等を入力します。
・基本情報入力シートの次に入力してください。</t>
  </si>
  <si>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</si>
  <si>
    <t>提出の要否</t>
  </si>
  <si>
    <t>―（一括申請する事業所数により異なる）</t>
  </si>
  <si>
    <t>・介護職員処遇改善計画書と介護職員等特定処遇改善計画書を一本化しました。</t>
  </si>
  <si>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</si>
  <si>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</si>
  <si>
    <r>
      <t>「一月あたり介護報酬総単位数」には、 前年１月から12月までの１年間の介護報酬総単位数（各種加算減算を含む。ただし、</t>
    </r>
    <r>
      <rPr>
        <u val="single"/>
        <sz val="11"/>
        <color indexed="8"/>
        <rFont val="ＭＳ Ｐゴシック"/>
        <family val="3"/>
      </rPr>
      <t>処遇改善加算及び特定加算は除く。</t>
    </r>
    <r>
      <rPr>
        <sz val="11"/>
        <color indexed="8"/>
        <rFont val="ＭＳ Ｐゴシック"/>
        <family val="3"/>
      </rPr>
      <t>）を12で除したもの（12ヶ月に満たない場合は、一月あたりの標準的な単位数として見込まれるもの）を記載すること。</t>
    </r>
  </si>
  <si>
    <r>
      <t>　【本計画書で提出する加算】　</t>
    </r>
    <r>
      <rPr>
        <sz val="8"/>
        <color indexed="8"/>
        <rFont val="ＭＳ Ｐ明朝"/>
        <family val="1"/>
      </rPr>
      <t>※加算名をチェックすること。</t>
    </r>
  </si>
  <si>
    <r>
      <t>賃金改善の見込額</t>
    </r>
    <r>
      <rPr>
        <sz val="8"/>
        <color indexed="8"/>
        <rFont val="ＭＳ Ｐ明朝"/>
        <family val="1"/>
      </rPr>
      <t>(ⅰ-ⅱ）</t>
    </r>
  </si>
  <si>
    <r>
      <t>ⅱ）前年度の介護職員の賃金の総額（処遇改善加算等を取得し実施される賃金改善額及び独自の賃金改善額を除く）</t>
    </r>
    <r>
      <rPr>
        <b/>
        <sz val="8.5"/>
        <color indexed="8"/>
        <rFont val="ＭＳ Ｐ明朝"/>
        <family val="1"/>
      </rPr>
      <t>【基準額１】</t>
    </r>
    <r>
      <rPr>
        <sz val="8.5"/>
        <color indexed="8"/>
        <rFont val="ＭＳ Ｐ明朝"/>
        <family val="1"/>
      </rPr>
      <t>(ア)ｰ(イ)ｰ(ウ)ｰ(エ)</t>
    </r>
  </si>
  <si>
    <r>
      <t>(ウ)前年度の介護職員等特定処遇改善加算の加算の総額(</t>
    </r>
    <r>
      <rPr>
        <u val="single"/>
        <sz val="8.5"/>
        <color indexed="8"/>
        <rFont val="ＭＳ Ｐ明朝"/>
        <family val="1"/>
      </rPr>
      <t>その他の職種に支払われた額を除く)</t>
    </r>
  </si>
  <si>
    <r>
      <t>（１）④ⅰ）の「介護職員処遇改善加算の算定により賃金改善を行った場合の介護職員の賃金の総額（見込額）」には、</t>
    </r>
    <r>
      <rPr>
        <u val="single"/>
        <sz val="8"/>
        <color indexed="8"/>
        <rFont val="ＭＳ Ｐ明朝"/>
        <family val="1"/>
      </rPr>
      <t>特定加算を取得し実施される賃金の改善見込み額を除いた額</t>
    </r>
    <r>
      <rPr>
        <sz val="8"/>
        <color indexed="8"/>
        <rFont val="ＭＳ Ｐ明朝"/>
        <family val="1"/>
      </rPr>
      <t>を記載すること。</t>
    </r>
  </si>
  <si>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val="single"/>
        <sz val="8"/>
        <color indexed="8"/>
        <rFont val="ＭＳ Ｐ明朝"/>
        <family val="1"/>
      </rPr>
      <t>特定加算の加算の総額については、その他の職種に支給された額を除く。</t>
    </r>
    <r>
      <rPr>
        <sz val="8"/>
        <color indexed="8"/>
        <rFont val="ＭＳ Ｐ明朝"/>
        <family val="1"/>
      </rPr>
      <t>）</t>
    </r>
  </si>
  <si>
    <r>
      <t>年度介護職員等特定処遇改善加算の見込額</t>
    </r>
    <r>
      <rPr>
        <sz val="8"/>
        <color indexed="8"/>
        <rFont val="ＭＳ Ｐ明朝"/>
        <family val="1"/>
      </rPr>
      <t>(g)</t>
    </r>
  </si>
  <si>
    <r>
      <t>ⅱ）前年度の賃金の総額（処遇改善加算等を取得し実施される賃金改善額及び独自の賃金改善額を除く）</t>
    </r>
    <r>
      <rPr>
        <b/>
        <sz val="8.5"/>
        <color indexed="8"/>
        <rFont val="ＭＳ Ｐ明朝"/>
        <family val="1"/>
      </rPr>
      <t>【基準額２】</t>
    </r>
    <r>
      <rPr>
        <sz val="8.5"/>
        <color indexed="8"/>
        <rFont val="ＭＳ Ｐ明朝"/>
        <family val="1"/>
      </rPr>
      <t>(ア)ｰ(イ)ｰ(ウ)ｰ(エ)</t>
    </r>
  </si>
  <si>
    <r>
      <t>ⅰ）前年度の賃金の総額（処遇改善加算等を取得し実施される賃金改善額及び独自の賃金改善額を除く）</t>
    </r>
    <r>
      <rPr>
        <sz val="8"/>
        <color indexed="8"/>
        <rFont val="ＭＳ Ｐ明朝"/>
        <family val="1"/>
      </rPr>
      <t>(h)</t>
    </r>
  </si>
  <si>
    <r>
      <t>ⅱ）前年度の常勤換算職員数</t>
    </r>
    <r>
      <rPr>
        <sz val="8"/>
        <color indexed="8"/>
        <rFont val="ＭＳ Ｐ明朝"/>
        <family val="1"/>
      </rPr>
      <t>(i)</t>
    </r>
  </si>
  <si>
    <r>
      <t>ⅲ）前年度の一月当たりの常勤換算職員数</t>
    </r>
    <r>
      <rPr>
        <sz val="8"/>
        <color indexed="8"/>
        <rFont val="ＭＳ Ｐ明朝"/>
        <family val="1"/>
      </rPr>
      <t>(j)</t>
    </r>
  </si>
  <si>
    <r>
      <t>ⅳ）前年度のグループ毎の平均賃金額(月額)【基準額３】</t>
    </r>
    <r>
      <rPr>
        <sz val="8"/>
        <color indexed="8"/>
        <rFont val="ＭＳ Ｐ明朝"/>
        <family val="1"/>
      </rPr>
      <t>(h)/(i)</t>
    </r>
  </si>
  <si>
    <r>
      <t>ⅴ）グループ毎の平均賃金改善額(月額)(g)/(j)/(k)</t>
    </r>
    <r>
      <rPr>
        <sz val="8"/>
        <color indexed="8"/>
        <rFont val="ＭＳ Ｐ明朝"/>
        <family val="1"/>
      </rPr>
      <t xml:space="preserve">
</t>
    </r>
    <r>
      <rPr>
        <sz val="9"/>
        <color indexed="8"/>
        <rFont val="ＭＳ Ｐ明朝"/>
        <family val="1"/>
      </rPr>
      <t xml:space="preserve">
</t>
    </r>
    <r>
      <rPr>
        <sz val="8"/>
        <color indexed="8"/>
        <rFont val="ＭＳ Ｐ明朝"/>
        <family val="1"/>
      </rPr>
      <t>※予定している配分方法について選択すること。（</t>
    </r>
    <r>
      <rPr>
        <u val="single"/>
        <sz val="8"/>
        <color indexed="8"/>
        <rFont val="ＭＳ Ｐ明朝"/>
        <family val="1"/>
      </rPr>
      <t>いずれか1つ</t>
    </r>
    <r>
      <rPr>
        <sz val="8"/>
        <color indexed="8"/>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</si>
  <si>
    <r>
      <t>賃金改善実施期間</t>
    </r>
    <r>
      <rPr>
        <sz val="8"/>
        <color indexed="8"/>
        <rFont val="ＭＳ Ｐ明朝"/>
        <family val="1"/>
      </rPr>
      <t>(k)</t>
    </r>
  </si>
  <si>
    <r>
      <t>（２）⑥ⅰ）の「特定加算の算定により賃金改善を行った場合の賃金の総額(見込額)」には、</t>
    </r>
    <r>
      <rPr>
        <u val="single"/>
        <sz val="8"/>
        <color indexed="8"/>
        <rFont val="ＭＳ Ｐ明朝"/>
        <family val="1"/>
      </rPr>
      <t>処遇改善加算を取得し実施される賃金改善額を除いた額を記載</t>
    </r>
    <r>
      <rPr>
        <sz val="8"/>
        <color indexed="8"/>
        <rFont val="ＭＳ Ｐ明朝"/>
        <family val="1"/>
      </rPr>
      <t>すること。</t>
    </r>
  </si>
  <si>
    <r>
      <t>（３）</t>
    </r>
    <r>
      <rPr>
        <b/>
        <sz val="10"/>
        <color indexed="8"/>
        <rFont val="ＭＳ Ｐ明朝"/>
        <family val="1"/>
      </rPr>
      <t>賃金改善を行う賃金項目及び方法　</t>
    </r>
  </si>
  <si>
    <r>
      <t>　※前年度に提出した計画書から変更がある場合には、変更箇所を</t>
    </r>
    <r>
      <rPr>
        <u val="single"/>
        <sz val="8"/>
        <color indexed="8"/>
        <rFont val="ＭＳ Ｐ明朝"/>
        <family val="1"/>
      </rPr>
      <t>下線</t>
    </r>
    <r>
      <rPr>
        <sz val="8"/>
        <color indexed="8"/>
        <rFont val="ＭＳ Ｐ明朝"/>
        <family val="1"/>
      </rPr>
      <t>とするなど明確にすること。</t>
    </r>
  </si>
  <si>
    <r>
      <t>資質向上のための計画に沿って、研修機会の提供又は技術指導等を実施するとともに、介護職員の能力評価を行う。　</t>
    </r>
    <r>
      <rPr>
        <sz val="8"/>
        <color indexed="8"/>
        <rFont val="ＭＳ Ｐ明朝"/>
        <family val="1"/>
      </rPr>
      <t>※当該取組の内容について下記に記載すること</t>
    </r>
  </si>
  <si>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</si>
  <si>
    <t>サービス提供体制強化加算（Ⅱ）</t>
  </si>
  <si>
    <t>サービス提供体制強化加算（Ⅰ）</t>
  </si>
  <si>
    <t>特定事業所加算（Ⅰ）</t>
  </si>
  <si>
    <t>特定事業所加算（Ⅱ）</t>
  </si>
  <si>
    <t>サービス提供体制強化加算（Ⅲ）イ又はロ</t>
  </si>
  <si>
    <t>入居継続支援加算（Ⅰ）又は（Ⅱ）</t>
  </si>
  <si>
    <t>日常生活継続支援加算（Ⅰ）又は（Ⅱ）</t>
  </si>
  <si>
    <t>法人や事業所の経営理念やケア方針・人材育成方針、その実現のための施策・仕組みなどの明確化</t>
  </si>
  <si>
    <t>事業者の共同による採用・人事ローテーション・研修のための制度構築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</si>
  <si>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</si>
  <si>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</si>
  <si>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</si>
  <si>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</si>
  <si>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</si>
  <si>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</si>
  <si>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</si>
  <si>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</si>
  <si>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介護職員の身体の負担軽減のための介護技術の修得支援、介護ロボットやリフト等の介護機器等導入及び研修等による腰痛対策の実施</t>
  </si>
  <si>
    <t>雇用管理改善のための管理者に対する研修等の実施</t>
  </si>
  <si>
    <t>事故・トラブルへの対応マニュアル等の作成等の体制の整備</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</si>
  <si>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</si>
  <si>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</si>
  <si>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</si>
  <si>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</si>
  <si>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ミーティング等による職場内コミュニケーションの円滑化による個々の介護職員の気づきを踏まえた勤務環境やケア内容の改善</t>
  </si>
  <si>
    <t>利用者本位のケア方針など介護保険や法人の理念等を定期的に学ぶ機会の提供</t>
  </si>
  <si>
    <t>ケアの好事例や、利用者やその家族からの謝意等の情報を共有する機会の提供</t>
  </si>
  <si>
    <t>入職促進に向けた取組</t>
  </si>
  <si>
    <t>資質の向上やキャリアアップに向けた支援</t>
  </si>
  <si>
    <t>両立支援・多様な働き方の推進</t>
  </si>
  <si>
    <t>腰痛を含む心身の健康管理</t>
  </si>
  <si>
    <t>生産性向上のための業務改善の取組</t>
  </si>
  <si>
    <t>やりがい・働きがいの醸成</t>
  </si>
  <si>
    <t>他産業からの転職者、主婦層、中高年齢者等、経験者・有資格者等にこだわらない幅広い採用の仕組みの構築</t>
  </si>
  <si>
    <t>職業体験の受入れや地域行事への参加や主催等による職業魅力度向上の取組の実施</t>
  </si>
  <si>
    <t>短時間勤務労働者等も受診可能な健康診断・ストレスチェックや、従業員のための休憩室の設置等健康管理対策の実施</t>
  </si>
  <si>
    <t>地域包括ケアの一員としてのモチベーション向上に資する、地域の児童・生徒や住民との交流の実施</t>
  </si>
  <si>
    <t>区分</t>
  </si>
  <si>
    <r>
      <t>５　見える化要件について＜特定加算＞</t>
    </r>
    <r>
      <rPr>
        <sz val="8"/>
        <color indexed="8"/>
        <rFont val="ＭＳ Ｐ明朝"/>
        <family val="1"/>
      </rPr>
      <t>※令和３年度は算定要件としない</t>
    </r>
  </si>
  <si>
    <t>●令和３年度からの主な変更点は下記のとおりです。</t>
  </si>
  <si>
    <t>・職場環境等要件に基づく取組の実施について、過去ではなく、当該年度における取組の実施を求めることとしました。</t>
  </si>
  <si>
    <r>
      <rPr>
        <b/>
        <sz val="8"/>
        <color indexed="8"/>
        <rFont val="ＭＳ Ｐ明朝"/>
        <family val="1"/>
      </rPr>
      <t>【処遇改善加算】</t>
    </r>
    <r>
      <rPr>
        <sz val="8"/>
        <color indexed="8"/>
        <rFont val="ＭＳ Ｐ明朝"/>
        <family val="1"/>
      </rPr>
      <t xml:space="preserve">
届出に係る計画の期間中に実施する事項について、全体で</t>
    </r>
    <r>
      <rPr>
        <b/>
        <u val="single"/>
        <sz val="8"/>
        <color indexed="8"/>
        <rFont val="ＭＳ Ｐ明朝"/>
        <family val="1"/>
      </rPr>
      <t>必ず１つ以上</t>
    </r>
    <r>
      <rPr>
        <sz val="8"/>
        <color indexed="8"/>
        <rFont val="ＭＳ Ｐ明朝"/>
        <family val="1"/>
      </rPr>
      <t xml:space="preserve">にチェック（✔）すること。 (ただし、記載するに当たっては、選択したキャリアパスに関する要件で求められている事項と重複する事項を記載しないこと。)
</t>
    </r>
    <r>
      <rPr>
        <b/>
        <sz val="8"/>
        <color indexed="8"/>
        <rFont val="ＭＳ Ｐ明朝"/>
        <family val="1"/>
      </rPr>
      <t>【特定加算】</t>
    </r>
    <r>
      <rPr>
        <sz val="8"/>
        <color indexed="8"/>
        <rFont val="ＭＳ Ｐ明朝"/>
        <family val="1"/>
      </rPr>
      <t xml:space="preserve">
届出に係る計画の期間中に実施する事項について、</t>
    </r>
    <r>
      <rPr>
        <b/>
        <u val="single"/>
        <sz val="8"/>
        <color indexed="8"/>
        <rFont val="ＭＳ Ｐ明朝"/>
        <family val="1"/>
      </rPr>
      <t>必ず全て</t>
    </r>
    <r>
      <rPr>
        <sz val="8"/>
        <color indexed="8"/>
        <rFont val="ＭＳ Ｐ明朝"/>
        <family val="1"/>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val="single"/>
        <sz val="8"/>
        <color indexed="8"/>
        <rFont val="ＭＳ Ｐ明朝"/>
        <family val="1"/>
      </rPr>
      <t>それぞれ１つ以上（令和３年度は、６つの区分から３つの区分を選択し、選択した区分でそれぞれ１つ以上）</t>
    </r>
    <r>
      <rPr>
        <sz val="8"/>
        <color indexed="8"/>
        <rFont val="ＭＳ Ｐ明朝"/>
        <family val="1"/>
      </rPr>
      <t>の取組を行うこと。※処遇改善加算と特定加算とで、別の取組を行うことは要しない。</t>
    </r>
  </si>
  <si>
    <r>
      <rPr>
        <sz val="14"/>
        <color indexed="8"/>
        <rFont val="ＭＳ Ｐゴシック"/>
        <family val="3"/>
      </rPr>
      <t>●令和２年度</t>
    </r>
    <r>
      <rPr>
        <sz val="14"/>
        <rFont val="ＭＳ Ｐゴシック"/>
        <family val="3"/>
      </rPr>
      <t>からの主な変更点・注意点は下記のとおりです。</t>
    </r>
  </si>
  <si>
    <r>
      <t>令和</t>
    </r>
    <r>
      <rPr>
        <sz val="14"/>
        <color indexed="8"/>
        <rFont val="ＭＳ Ｐゴシック"/>
        <family val="3"/>
      </rPr>
      <t>３</t>
    </r>
    <r>
      <rPr>
        <sz val="14"/>
        <color indexed="8"/>
        <rFont val="ＭＳ Ｐゴシック"/>
        <family val="3"/>
      </rPr>
      <t>年度以降の処遇改善加算等に係る計画書の作成方法をご説明しています</t>
    </r>
  </si>
  <si>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</si>
  <si>
    <r>
      <t xml:space="preserve">介護福祉士の配置等要件
</t>
    </r>
    <r>
      <rPr>
        <sz val="7"/>
        <color indexed="8"/>
        <rFont val="ＭＳ Ｐ明朝"/>
        <family val="1"/>
      </rPr>
      <t>※サービス提供体制強化加算等の届出状況</t>
    </r>
  </si>
  <si>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</si>
  <si>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特定事業所加算（I）</t>
  </si>
  <si>
    <t>特定事業所加算（II）</t>
  </si>
  <si>
    <t>特定事業所加算（Ⅰ）又は（Ⅱ）に準じる市町村独自の加算</t>
  </si>
  <si>
    <t>併設本体施設において介護職員等特定処遇改善加算Ⅰの届出あり</t>
  </si>
  <si>
    <t>併設本体施設において介護職員等特定処遇改善加算Ⅰの届出あり</t>
  </si>
  <si>
    <t>サービス提供体制強化加算（I）</t>
  </si>
  <si>
    <t>サービス提供体制強化加算(Ⅰ)又は(Ⅱ)に準じる市町村独自の加算</t>
  </si>
  <si>
    <t>サービス提供体制強化加算(Ⅱ)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</si>
</sst>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
    <numFmt numFmtId="180" formatCode="0.00_ "/>
    <numFmt numFmtId="181" formatCode="0.000_);[Red]\(0.000\)"/>
    <numFmt numFmtId="182" formatCode="#,##0.0_ "/>
  </numFmts>
  <fonts count="103">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b/>
      <sz val="11"/>
      <name val="ＭＳ Ｐゴシック"/>
      <family val="3"/>
    </font>
    <font>
      <sz val="9"/>
      <color indexed="8"/>
      <name val="ＭＳ Ｐゴシック"/>
      <family val="3"/>
    </font>
    <font>
      <sz val="14"/>
      <color indexed="8"/>
      <name val="ＭＳ Ｐゴシック"/>
      <family val="3"/>
    </font>
    <font>
      <sz val="26"/>
      <name val="ＭＳ Ｐゴシック"/>
      <family val="3"/>
    </font>
    <font>
      <b/>
      <sz val="20"/>
      <name val="ＭＳ Ｐゴシック"/>
      <family val="3"/>
    </font>
    <font>
      <b/>
      <sz val="14"/>
      <name val="ＭＳ Ｐゴシック"/>
      <family val="3"/>
    </font>
    <font>
      <sz val="10.5"/>
      <name val="ＭＳ ゴシック"/>
      <family val="3"/>
    </font>
    <font>
      <b/>
      <sz val="20"/>
      <name val="ＭＳ ゴシック"/>
      <family val="3"/>
    </font>
    <font>
      <sz val="12"/>
      <name val="ＭＳ ゴシック"/>
      <family val="3"/>
    </font>
    <font>
      <b/>
      <sz val="10"/>
      <name val="MS P ゴシック"/>
      <family val="3"/>
    </font>
    <font>
      <sz val="9"/>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b/>
      <sz val="11"/>
      <name val="ＭＳ Ｐ明朝"/>
      <family val="1"/>
    </font>
    <font>
      <sz val="8"/>
      <name val="ＭＳ Ｐ明朝"/>
      <family val="1"/>
    </font>
    <font>
      <b/>
      <sz val="8"/>
      <name val="ＭＳ Ｐ明朝"/>
      <family val="1"/>
    </font>
    <font>
      <sz val="9"/>
      <color indexed="60"/>
      <name val="ＭＳ Ｐ明朝"/>
      <family val="1"/>
    </font>
    <font>
      <u val="single"/>
      <sz val="9"/>
      <name val="ＭＳ Ｐ明朝"/>
      <family val="1"/>
    </font>
    <font>
      <b/>
      <sz val="10.5"/>
      <name val="ＭＳ Ｐ明朝"/>
      <family val="1"/>
    </font>
    <font>
      <sz val="10.5"/>
      <name val="ＭＳ Ｐ明朝"/>
      <family val="1"/>
    </font>
    <font>
      <b/>
      <sz val="10.5"/>
      <color indexed="60"/>
      <name val="ＭＳ Ｐ明朝"/>
      <family val="1"/>
    </font>
    <font>
      <u val="single"/>
      <sz val="11"/>
      <color indexed="8"/>
      <name val="ＭＳ Ｐゴシック"/>
      <family val="3"/>
    </font>
    <font>
      <sz val="9"/>
      <color indexed="8"/>
      <name val="ＭＳ Ｐ明朝"/>
      <family val="1"/>
    </font>
    <font>
      <sz val="8"/>
      <color indexed="8"/>
      <name val="ＭＳ Ｐ明朝"/>
      <family val="1"/>
    </font>
    <font>
      <b/>
      <sz val="8"/>
      <color indexed="8"/>
      <name val="ＭＳ Ｐ明朝"/>
      <family val="1"/>
    </font>
    <font>
      <sz val="8.5"/>
      <color indexed="8"/>
      <name val="ＭＳ Ｐ明朝"/>
      <family val="1"/>
    </font>
    <font>
      <b/>
      <sz val="8.5"/>
      <color indexed="8"/>
      <name val="ＭＳ Ｐ明朝"/>
      <family val="1"/>
    </font>
    <font>
      <u val="single"/>
      <sz val="8.5"/>
      <color indexed="8"/>
      <name val="ＭＳ Ｐ明朝"/>
      <family val="1"/>
    </font>
    <font>
      <u val="single"/>
      <sz val="8"/>
      <color indexed="8"/>
      <name val="ＭＳ Ｐ明朝"/>
      <family val="1"/>
    </font>
    <font>
      <sz val="7"/>
      <color indexed="8"/>
      <name val="ＭＳ Ｐ明朝"/>
      <family val="1"/>
    </font>
    <font>
      <b/>
      <sz val="10"/>
      <color indexed="8"/>
      <name val="ＭＳ Ｐ明朝"/>
      <family val="1"/>
    </font>
    <font>
      <b/>
      <u val="single"/>
      <sz val="8"/>
      <color indexed="8"/>
      <name val="ＭＳ Ｐ明朝"/>
      <family val="1"/>
    </font>
    <font>
      <sz val="14"/>
      <name val="ＭＳ ゴシック"/>
      <family val="3"/>
    </font>
    <font>
      <u val="single"/>
      <sz val="11"/>
      <color indexed="12"/>
      <name val="ＭＳ Ｐゴシック"/>
      <family val="3"/>
    </font>
    <font>
      <sz val="10.5"/>
      <name val="ＭＳ Ｐゴシック"/>
      <family val="3"/>
    </font>
    <font>
      <sz val="10"/>
      <name val="ＭＳ Ｐゴシック"/>
      <family val="3"/>
    </font>
    <font>
      <sz val="9"/>
      <name val="ＭＳ Ｐゴシック"/>
      <family val="3"/>
    </font>
    <font>
      <b/>
      <sz val="11"/>
      <color indexed="10"/>
      <name val="ＭＳ Ｐゴシック"/>
      <family val="3"/>
    </font>
    <font>
      <b/>
      <sz val="14"/>
      <color indexed="10"/>
      <name val="ＭＳ Ｐゴシック"/>
      <family val="3"/>
    </font>
    <font>
      <sz val="10"/>
      <color indexed="9"/>
      <name val="ＭＳ Ｐ明朝"/>
      <family val="1"/>
    </font>
    <font>
      <sz val="11"/>
      <color indexed="9"/>
      <name val="ＭＳ Ｐ明朝"/>
      <family val="1"/>
    </font>
    <font>
      <b/>
      <sz val="11"/>
      <color indexed="9"/>
      <name val="ＭＳ Ｐ明朝"/>
      <family val="1"/>
    </font>
    <font>
      <sz val="11"/>
      <color indexed="8"/>
      <name val="ＭＳ Ｐ明朝"/>
      <family val="1"/>
    </font>
    <font>
      <sz val="14"/>
      <color indexed="8"/>
      <name val="ＭＳ Ｐ明朝"/>
      <family val="1"/>
    </font>
    <font>
      <b/>
      <sz val="11"/>
      <color indexed="8"/>
      <name val="ＭＳ Ｐ明朝"/>
      <family val="1"/>
    </font>
    <font>
      <sz val="10"/>
      <color indexed="8"/>
      <name val="ＭＳ Ｐ明朝"/>
      <family val="1"/>
    </font>
    <font>
      <b/>
      <sz val="9"/>
      <color indexed="8"/>
      <name val="ＭＳ Ｐ明朝"/>
      <family val="1"/>
    </font>
    <font>
      <sz val="6"/>
      <color indexed="8"/>
      <name val="ＭＳ Ｐ明朝"/>
      <family val="1"/>
    </font>
    <font>
      <sz val="12"/>
      <color indexed="8"/>
      <name val="ＭＳ Ｐ明朝"/>
      <family val="1"/>
    </font>
    <font>
      <u val="single"/>
      <sz val="9"/>
      <color indexed="8"/>
      <name val="ＭＳ Ｐ明朝"/>
      <family val="1"/>
    </font>
    <font>
      <b/>
      <sz val="9.5"/>
      <color indexed="8"/>
      <name val="ＭＳ Ｐ明朝"/>
      <family val="1"/>
    </font>
    <font>
      <sz val="6.5"/>
      <color indexed="8"/>
      <name val="ＭＳ Ｐ明朝"/>
      <family val="1"/>
    </font>
    <font>
      <b/>
      <sz val="10.5"/>
      <color indexed="8"/>
      <name val="ＭＳ Ｐ明朝"/>
      <family val="1"/>
    </font>
    <font>
      <sz val="10.5"/>
      <color indexed="8"/>
      <name val="ＭＳ Ｐ明朝"/>
      <family val="1"/>
    </font>
    <font>
      <b/>
      <sz val="12"/>
      <color indexed="8"/>
      <name val="ＭＳ Ｐ明朝"/>
      <family val="1"/>
    </font>
    <font>
      <b/>
      <sz val="16"/>
      <color indexed="9"/>
      <name val="ＭＳ Ｐゴシック"/>
      <family val="3"/>
    </font>
    <font>
      <sz val="14"/>
      <color indexed="10"/>
      <name val="ＭＳ Ｐゴシック"/>
      <family val="3"/>
    </font>
    <font>
      <sz val="14"/>
      <color indexed="10"/>
      <name val="ＭＳ ゴシック"/>
      <family val="3"/>
    </font>
    <font>
      <sz val="20"/>
      <color indexed="8"/>
      <name val="ＭＳ Ｐゴシック"/>
      <family val="3"/>
    </font>
    <font>
      <sz val="7.5"/>
      <color indexed="8"/>
      <name val="ＭＳ Ｐ明朝"/>
      <family val="1"/>
    </font>
    <font>
      <sz val="9"/>
      <name val="Meiryo UI"/>
      <family val="3"/>
    </font>
    <font>
      <sz val="24"/>
      <color indexed="8"/>
      <name val="ＭＳ Ｐゴシック"/>
      <family val="3"/>
    </font>
    <font>
      <b/>
      <sz val="18"/>
      <color indexed="8"/>
      <name val="ＭＳ Ｐゴシック"/>
      <family val="3"/>
    </font>
    <font>
      <b/>
      <sz val="18"/>
      <color indexed="8"/>
      <name val="Calibri"/>
      <family val="2"/>
    </font>
    <font>
      <b/>
      <sz val="14"/>
      <color indexed="8"/>
      <name val="ＭＳ Ｐゴシック"/>
      <family val="3"/>
    </font>
    <font>
      <b/>
      <sz val="16"/>
      <color indexed="8"/>
      <name val="ＭＳ Ｐゴシック"/>
      <family val="3"/>
    </font>
    <font>
      <sz val="11"/>
      <color indexed="8"/>
      <name val="Calibri"/>
      <family val="2"/>
    </font>
    <font>
      <sz val="6"/>
      <color indexed="8"/>
      <name val="Calibri"/>
      <family val="2"/>
    </font>
    <font>
      <sz val="14"/>
      <name val="Calibri"/>
      <family val="2"/>
    </font>
    <font>
      <sz val="24"/>
      <name val="ＭＳ Ｐゴシック"/>
      <family val="2"/>
    </font>
    <font>
      <b/>
      <sz val="8"/>
      <name val="ＭＳ Ｐゴシック"/>
      <family val="2"/>
    </font>
    <font>
      <sz val="11"/>
      <name val="Calibri"/>
      <family val="3"/>
    </font>
    <font>
      <sz val="10.5"/>
      <name val="Calibri"/>
      <family val="3"/>
    </font>
    <font>
      <sz val="10"/>
      <name val="Calibri"/>
      <family val="3"/>
    </font>
    <font>
      <sz val="9"/>
      <name val="Calibri"/>
      <family val="3"/>
    </font>
    <font>
      <sz val="14"/>
      <color indexed="8"/>
      <name val="Calibri"/>
      <family val="3"/>
    </font>
    <font>
      <b/>
      <sz val="14"/>
      <color indexed="10"/>
      <name val="Calibri"/>
      <family val="3"/>
    </font>
    <font>
      <b/>
      <sz val="16"/>
      <color indexed="9"/>
      <name val="Calibri"/>
      <family val="3"/>
    </font>
    <font>
      <sz val="20"/>
      <color indexed="8"/>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3000030517578"/>
        <bgColor indexed="64"/>
      </patternFill>
    </fill>
    <fill>
      <patternFill patternType="solid">
        <fgColor rgb="FFF2F2F2"/>
        <bgColor indexed="64"/>
      </patternFill>
    </fill>
    <fill>
      <patternFill patternType="solid">
        <fgColor rgb="FFFFC000"/>
        <bgColor indexed="64"/>
      </patternFill>
    </fill>
    <fill>
      <patternFill patternType="solid">
        <fgColor theme="9" tint="0.7999200224876404"/>
        <bgColor indexed="64"/>
      </patternFill>
    </fill>
    <fill>
      <patternFill patternType="solid">
        <fgColor indexed="9"/>
        <bgColor indexed="64"/>
      </patternFill>
    </fill>
    <fill>
      <patternFill patternType="solid">
        <fgColor indexed="41"/>
        <bgColor indexed="64"/>
      </patternFill>
    </fill>
  </fills>
  <borders count="1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style="thin"/>
      <right>
        <color indexed="63"/>
      </right>
      <top style="thin"/>
      <bottom>
        <color indexed="63"/>
      </bottom>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style="medium"/>
      <right style="thin"/>
      <top style="medium"/>
      <bottom style="medium"/>
    </border>
    <border>
      <left>
        <color indexed="63"/>
      </left>
      <right style="thin"/>
      <top style="thin"/>
      <bottom style="hair"/>
    </border>
    <border>
      <left style="thin"/>
      <right style="thin"/>
      <top>
        <color indexed="63"/>
      </top>
      <bottom>
        <color indexed="63"/>
      </bottom>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medium"/>
    </border>
    <border>
      <left style="thin"/>
      <right style="thin"/>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hair"/>
      <top style="thin"/>
      <bottom style="thin"/>
    </border>
    <border>
      <left style="hair"/>
      <right style="hair"/>
      <top style="thin"/>
      <bottom style="thin"/>
    </border>
    <border>
      <left style="hair"/>
      <right>
        <color indexed="63"/>
      </right>
      <top style="thin"/>
      <bottom style="thin"/>
    </border>
    <border>
      <left style="medium"/>
      <right style="hair"/>
      <top style="medium"/>
      <bottom style="thin"/>
    </border>
    <border>
      <left style="hair"/>
      <right style="hair"/>
      <top style="medium"/>
      <bottom style="thin"/>
    </border>
    <border>
      <left style="hair"/>
      <right style="thin"/>
      <top style="medium"/>
      <bottom style="thin"/>
    </border>
    <border>
      <left style="hair"/>
      <right style="thin"/>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style="medium"/>
      <right style="medium"/>
      <top style="thin"/>
      <bottom style="hair"/>
    </border>
    <border>
      <left style="medium"/>
      <right style="thin"/>
      <top style="thin"/>
      <bottom style="hair"/>
    </border>
    <border>
      <left style="thin"/>
      <right>
        <color indexed="63"/>
      </right>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color indexed="63"/>
      </right>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style="medium"/>
      <top style="thin"/>
      <bottom>
        <color indexed="63"/>
      </bottom>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thin"/>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color indexed="63"/>
      </left>
      <right style="thin"/>
      <top style="hair"/>
      <bottom style="hair"/>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style="thin"/>
      <right>
        <color indexed="63"/>
      </right>
      <top style="hair"/>
      <bottom style="thin"/>
    </border>
    <border>
      <left>
        <color indexed="63"/>
      </left>
      <right>
        <color indexed="63"/>
      </right>
      <top style="hair"/>
      <bottom style="thin"/>
    </border>
    <border>
      <left style="thin"/>
      <right style="hair"/>
      <top style="thin"/>
      <bottom style="thin"/>
    </border>
    <border>
      <left style="hair"/>
      <right style="hair"/>
      <top style="thin"/>
      <bottom style="hair"/>
    </border>
    <border>
      <left style="hair"/>
      <right style="hair"/>
      <top style="hair"/>
      <bottom style="hair"/>
    </border>
    <border>
      <left>
        <color indexed="63"/>
      </left>
      <right style="thin"/>
      <top style="hair"/>
      <bottom style="thin"/>
    </border>
    <border>
      <left style="medium"/>
      <right>
        <color indexed="63"/>
      </right>
      <top style="medium"/>
      <bottom style="hair"/>
    </border>
    <border>
      <left style="medium"/>
      <right>
        <color indexed="63"/>
      </right>
      <top style="hair"/>
      <bottom style="hair"/>
    </border>
    <border>
      <left style="medium"/>
      <right>
        <color indexed="63"/>
      </right>
      <top style="hair"/>
      <bottom>
        <color indexed="63"/>
      </bottom>
    </border>
    <border>
      <left style="medium"/>
      <right>
        <color indexed="63"/>
      </right>
      <top style="thin"/>
      <bottom style="hair"/>
    </border>
    <border>
      <left style="medium"/>
      <right>
        <color indexed="63"/>
      </right>
      <top style="hair"/>
      <bottom style="thin"/>
    </border>
    <border>
      <left style="medium"/>
      <right>
        <color indexed="63"/>
      </right>
      <top>
        <color indexed="63"/>
      </top>
      <bottom style="hair"/>
    </border>
    <border>
      <left style="medium"/>
      <right>
        <color indexed="63"/>
      </right>
      <top style="hair"/>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style="thin"/>
      <bottom style="thin"/>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style="medium"/>
      <top style="hair"/>
      <bottom>
        <color indexed="63"/>
      </bottom>
    </border>
    <border>
      <left>
        <color indexed="63"/>
      </left>
      <right style="medium"/>
      <top style="thin"/>
      <bottom style="hair"/>
    </border>
    <border>
      <left>
        <color indexed="63"/>
      </left>
      <right style="medium"/>
      <top>
        <color indexed="63"/>
      </top>
      <bottom style="hair"/>
    </border>
    <border>
      <left>
        <color indexed="63"/>
      </left>
      <right style="medium"/>
      <top style="hair"/>
      <bottom style="thin"/>
    </border>
    <border>
      <left>
        <color indexed="63"/>
      </left>
      <right>
        <color indexed="63"/>
      </right>
      <top>
        <color indexed="63"/>
      </top>
      <bottom style="double"/>
    </border>
    <border>
      <left style="thin"/>
      <right style="thin"/>
      <top>
        <color indexed="63"/>
      </top>
      <bottom style="medium"/>
    </border>
    <border>
      <left style="thin"/>
      <right>
        <color indexed="63"/>
      </right>
      <top style="medium"/>
      <bottom style="thin"/>
    </border>
    <border>
      <left style="thin"/>
      <right style="medium"/>
      <top style="thin"/>
      <bottom>
        <color indexed="63"/>
      </bottom>
    </border>
    <border>
      <left style="medium"/>
      <right style="thin"/>
      <top style="thin"/>
      <bottom>
        <color indexed="63"/>
      </bottom>
    </border>
    <border>
      <left style="thin"/>
      <right style="thin"/>
      <top style="medium"/>
      <bottom style="medium"/>
    </border>
    <border>
      <left>
        <color indexed="63"/>
      </left>
      <right>
        <color indexed="63"/>
      </right>
      <top style="thin"/>
      <bottom style="hair"/>
    </border>
    <border>
      <left style="thin"/>
      <right style="hair"/>
      <top style="hair"/>
      <bottom>
        <color indexed="63"/>
      </bottom>
    </border>
    <border>
      <left style="thin"/>
      <right style="hair"/>
      <top>
        <color indexed="63"/>
      </top>
      <bottom>
        <color indexed="63"/>
      </bottom>
    </border>
    <border>
      <left>
        <color indexed="63"/>
      </left>
      <right style="hair"/>
      <top>
        <color indexed="63"/>
      </top>
      <bottom>
        <color indexed="63"/>
      </bottom>
    </border>
    <border>
      <left style="medium"/>
      <right>
        <color indexed="63"/>
      </right>
      <top>
        <color indexed="63"/>
      </top>
      <bottom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hair"/>
      <top style="thin"/>
      <bottom>
        <color indexed="63"/>
      </bottom>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thin"/>
      <top>
        <color indexed="63"/>
      </top>
      <bottom style="hair"/>
      <diagonal style="thin"/>
    </border>
    <border>
      <left style="thin"/>
      <right>
        <color indexed="63"/>
      </right>
      <top style="medium"/>
      <bottom>
        <color indexed="63"/>
      </bottom>
    </border>
    <border>
      <left style="hair"/>
      <right>
        <color indexed="63"/>
      </right>
      <top style="thin"/>
      <bottom style="hair"/>
    </border>
    <border>
      <left style="thin"/>
      <right style="medium"/>
      <top>
        <color indexed="63"/>
      </top>
      <bottom>
        <color indexed="63"/>
      </bottom>
    </border>
    <border>
      <left style="medium"/>
      <right>
        <color indexed="63"/>
      </right>
      <top style="thin"/>
      <bottom style="medium"/>
    </border>
    <border>
      <left style="medium"/>
      <right>
        <color indexed="63"/>
      </right>
      <top style="thin"/>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0" fillId="0" borderId="0">
      <alignment/>
      <protection/>
    </xf>
    <xf numFmtId="0" fontId="90" fillId="0" borderId="0">
      <alignment vertical="center"/>
      <protection/>
    </xf>
    <xf numFmtId="0" fontId="90" fillId="0" borderId="0">
      <alignment vertical="center"/>
      <protection/>
    </xf>
    <xf numFmtId="0" fontId="90" fillId="0" borderId="0">
      <alignment vertical="center"/>
      <protection/>
    </xf>
    <xf numFmtId="0" fontId="18" fillId="4" borderId="0" applyNumberFormat="0" applyBorder="0" applyAlignment="0" applyProtection="0"/>
  </cellStyleXfs>
  <cellXfs count="1138">
    <xf numFmtId="0" fontId="0" fillId="0" borderId="0" xfId="0" applyAlignment="1">
      <alignment vertical="center"/>
    </xf>
    <xf numFmtId="0" fontId="95" fillId="0" borderId="0" xfId="0" applyFont="1" applyAlignment="1">
      <alignment vertical="center"/>
    </xf>
    <xf numFmtId="0" fontId="96" fillId="0" borderId="0" xfId="0" applyFont="1" applyAlignment="1">
      <alignment vertical="center"/>
    </xf>
    <xf numFmtId="0" fontId="0" fillId="0" borderId="0" xfId="0" applyBorder="1" applyAlignment="1">
      <alignment vertical="center"/>
    </xf>
    <xf numFmtId="0" fontId="95" fillId="0" borderId="0" xfId="0" applyFont="1" applyAlignment="1">
      <alignment vertical="center"/>
    </xf>
    <xf numFmtId="0" fontId="96" fillId="0" borderId="0" xfId="0" applyFont="1" applyAlignment="1">
      <alignment vertical="center"/>
    </xf>
    <xf numFmtId="10" fontId="97" fillId="0" borderId="10" xfId="42" applyNumberFormat="1" applyFont="1" applyBorder="1" applyAlignment="1">
      <alignment vertical="center" wrapText="1"/>
    </xf>
    <xf numFmtId="10" fontId="97" fillId="0" borderId="11" xfId="42" applyNumberFormat="1" applyFont="1" applyBorder="1" applyAlignment="1">
      <alignment vertical="center" wrapText="1"/>
    </xf>
    <xf numFmtId="10" fontId="97" fillId="0" borderId="12" xfId="42" applyNumberFormat="1" applyFont="1" applyBorder="1" applyAlignment="1">
      <alignment vertical="center" wrapText="1"/>
    </xf>
    <xf numFmtId="10" fontId="97" fillId="0" borderId="13" xfId="42" applyNumberFormat="1" applyFont="1" applyBorder="1" applyAlignment="1">
      <alignment vertical="center" wrapText="1"/>
    </xf>
    <xf numFmtId="0" fontId="97" fillId="0" borderId="0" xfId="0" applyFont="1" applyBorder="1" applyAlignment="1">
      <alignment vertical="center"/>
    </xf>
    <xf numFmtId="179" fontId="97" fillId="0" borderId="10" xfId="42" applyNumberFormat="1" applyFont="1" applyBorder="1" applyAlignment="1">
      <alignment vertical="center" wrapText="1"/>
    </xf>
    <xf numFmtId="179" fontId="97" fillId="0" borderId="11" xfId="42" applyNumberFormat="1" applyFont="1" applyBorder="1" applyAlignment="1">
      <alignment vertical="center" wrapText="1"/>
    </xf>
    <xf numFmtId="179" fontId="97" fillId="0" borderId="12" xfId="42" applyNumberFormat="1" applyFont="1" applyBorder="1" applyAlignment="1">
      <alignment vertical="center" wrapText="1"/>
    </xf>
    <xf numFmtId="179" fontId="97" fillId="0" borderId="13" xfId="42" applyNumberFormat="1" applyFont="1" applyBorder="1" applyAlignment="1">
      <alignment vertical="center" wrapText="1"/>
    </xf>
    <xf numFmtId="179" fontId="97" fillId="0" borderId="14" xfId="42" applyNumberFormat="1" applyFont="1" applyBorder="1" applyAlignment="1">
      <alignment vertical="center" wrapText="1"/>
    </xf>
    <xf numFmtId="179" fontId="97" fillId="0" borderId="15" xfId="42" applyNumberFormat="1" applyFont="1" applyBorder="1" applyAlignment="1">
      <alignment vertical="center" wrapText="1"/>
    </xf>
    <xf numFmtId="179" fontId="97" fillId="0" borderId="16" xfId="42" applyNumberFormat="1" applyFont="1" applyBorder="1" applyAlignment="1">
      <alignment vertical="center" wrapText="1"/>
    </xf>
    <xf numFmtId="179" fontId="97" fillId="0" borderId="17" xfId="42" applyNumberFormat="1" applyFont="1" applyBorder="1" applyAlignment="1">
      <alignment vertical="center" wrapText="1"/>
    </xf>
    <xf numFmtId="0" fontId="98" fillId="0" borderId="16" xfId="0" applyFont="1" applyBorder="1" applyAlignment="1">
      <alignment horizontal="center" vertical="center" wrapText="1"/>
    </xf>
    <xf numFmtId="0" fontId="98" fillId="0" borderId="10" xfId="0" applyFont="1" applyBorder="1" applyAlignment="1">
      <alignment horizontal="center" vertical="center" wrapText="1"/>
    </xf>
    <xf numFmtId="0" fontId="98" fillId="0" borderId="11" xfId="0" applyFont="1" applyBorder="1" applyAlignment="1">
      <alignment horizontal="center" vertical="center" wrapText="1"/>
    </xf>
    <xf numFmtId="0" fontId="0" fillId="0" borderId="0" xfId="0" applyAlignment="1">
      <alignment horizontal="center" vertical="center" wrapText="1"/>
    </xf>
    <xf numFmtId="0" fontId="21" fillId="0" borderId="0" xfId="0" applyFont="1" applyAlignment="1">
      <alignment vertical="center"/>
    </xf>
    <xf numFmtId="0" fontId="61" fillId="0" borderId="0" xfId="0" applyFont="1" applyAlignment="1">
      <alignment vertical="center"/>
    </xf>
    <xf numFmtId="0" fontId="0" fillId="21" borderId="0" xfId="0" applyFill="1" applyBorder="1" applyAlignment="1">
      <alignment vertical="center"/>
    </xf>
    <xf numFmtId="0" fontId="0" fillId="4" borderId="0" xfId="0" applyFill="1" applyBorder="1" applyAlignment="1">
      <alignment vertical="center"/>
    </xf>
    <xf numFmtId="0" fontId="0" fillId="6" borderId="0" xfId="0" applyFill="1" applyBorder="1" applyAlignment="1">
      <alignment vertical="center"/>
    </xf>
    <xf numFmtId="0" fontId="0" fillId="0" borderId="0" xfId="0" applyAlignment="1">
      <alignment horizontal="right" vertical="top" wrapText="1"/>
    </xf>
    <xf numFmtId="0" fontId="98" fillId="0" borderId="11" xfId="0" applyFont="1" applyBorder="1" applyAlignment="1">
      <alignment horizontal="center" vertical="center" wrapText="1"/>
    </xf>
    <xf numFmtId="0" fontId="98" fillId="0" borderId="16" xfId="0" applyFont="1" applyBorder="1" applyAlignment="1">
      <alignment horizontal="center" vertical="center" wrapText="1"/>
    </xf>
    <xf numFmtId="0" fontId="99" fillId="0" borderId="0" xfId="0" applyFont="1" applyAlignment="1">
      <alignment vertical="center"/>
    </xf>
    <xf numFmtId="0" fontId="21" fillId="24"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25" fillId="22"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19" fillId="0" borderId="0" xfId="0" applyFont="1" applyAlignment="1">
      <alignment vertical="top"/>
    </xf>
    <xf numFmtId="0" fontId="19" fillId="0" borderId="0" xfId="0" applyFont="1" applyAlignment="1">
      <alignment horizontal="center" vertical="top"/>
    </xf>
    <xf numFmtId="0" fontId="19" fillId="0" borderId="0" xfId="0" applyFont="1" applyAlignment="1">
      <alignment vertical="center"/>
    </xf>
    <xf numFmtId="0" fontId="0" fillId="0" borderId="0" xfId="0" applyAlignment="1">
      <alignment horizontal="left" vertical="top"/>
    </xf>
    <xf numFmtId="0" fontId="100" fillId="0" borderId="0" xfId="0" applyFont="1" applyAlignment="1">
      <alignment vertical="top"/>
    </xf>
    <xf numFmtId="0" fontId="100" fillId="0" borderId="0" xfId="0" applyFont="1" applyAlignment="1">
      <alignment horizontal="center" vertical="top"/>
    </xf>
    <xf numFmtId="0" fontId="95" fillId="0" borderId="0" xfId="0" applyFont="1" applyAlignment="1">
      <alignment vertical="center"/>
    </xf>
    <xf numFmtId="179" fontId="97" fillId="0" borderId="18" xfId="42" applyNumberFormat="1" applyFont="1" applyBorder="1" applyAlignment="1">
      <alignment vertical="center" wrapText="1"/>
    </xf>
    <xf numFmtId="179" fontId="97" fillId="0" borderId="19" xfId="42" applyNumberFormat="1" applyFont="1" applyBorder="1" applyAlignment="1">
      <alignment vertical="center" wrapText="1"/>
    </xf>
    <xf numFmtId="0" fontId="0" fillId="0" borderId="20" xfId="0" applyBorder="1" applyAlignment="1">
      <alignment horizontal="left" vertical="center"/>
    </xf>
    <xf numFmtId="0" fontId="0" fillId="0" borderId="10" xfId="0" applyFont="1" applyBorder="1" applyAlignment="1">
      <alignment horizontal="center" vertical="center" wrapText="1"/>
    </xf>
    <xf numFmtId="0" fontId="27" fillId="25" borderId="10" xfId="0" applyFont="1" applyFill="1" applyBorder="1" applyAlignment="1">
      <alignment horizontal="center" vertical="center" wrapText="1"/>
    </xf>
    <xf numFmtId="0" fontId="27" fillId="25" borderId="20" xfId="0" applyFont="1" applyFill="1" applyBorder="1" applyAlignment="1">
      <alignment horizontal="center" vertical="center" wrapText="1"/>
    </xf>
    <xf numFmtId="0" fontId="29" fillId="0" borderId="21" xfId="0" applyFont="1" applyBorder="1" applyAlignment="1">
      <alignment horizontal="justify" vertical="center" wrapText="1"/>
    </xf>
    <xf numFmtId="0" fontId="29" fillId="0" borderId="22" xfId="0" applyFont="1" applyBorder="1" applyAlignment="1">
      <alignment horizontal="justify" vertical="center" wrapText="1"/>
    </xf>
    <xf numFmtId="0" fontId="0" fillId="0" borderId="20" xfId="0" applyBorder="1" applyAlignment="1">
      <alignment vertical="center" wrapText="1"/>
    </xf>
    <xf numFmtId="0" fontId="34" fillId="0" borderId="0" xfId="0" applyFont="1" applyFill="1" applyAlignment="1">
      <alignment vertical="center"/>
    </xf>
    <xf numFmtId="0" fontId="34" fillId="0" borderId="0" xfId="0" applyFont="1" applyAlignment="1">
      <alignment vertical="center"/>
    </xf>
    <xf numFmtId="0" fontId="34" fillId="0" borderId="0" xfId="0" applyFont="1" applyFill="1" applyBorder="1" applyAlignment="1">
      <alignment vertical="center"/>
    </xf>
    <xf numFmtId="0" fontId="35" fillId="0" borderId="0" xfId="0" applyFont="1" applyFill="1" applyAlignment="1">
      <alignment vertical="center"/>
    </xf>
    <xf numFmtId="0" fontId="35" fillId="0" borderId="0" xfId="0" applyFont="1" applyAlignment="1">
      <alignment vertical="center"/>
    </xf>
    <xf numFmtId="0" fontId="63" fillId="0" borderId="0" xfId="0" applyFont="1" applyFill="1" applyAlignment="1">
      <alignment vertical="center"/>
    </xf>
    <xf numFmtId="0" fontId="64" fillId="0" borderId="0" xfId="0" applyFont="1" applyFill="1" applyAlignment="1">
      <alignment vertical="center"/>
    </xf>
    <xf numFmtId="0" fontId="34" fillId="0" borderId="0" xfId="0" applyFont="1" applyFill="1" applyAlignment="1">
      <alignment vertical="center"/>
    </xf>
    <xf numFmtId="0" fontId="37" fillId="26" borderId="23" xfId="0" applyFont="1" applyFill="1" applyBorder="1" applyAlignment="1">
      <alignment horizontal="center" vertical="center"/>
    </xf>
    <xf numFmtId="0" fontId="37" fillId="27" borderId="24" xfId="0" applyFont="1" applyFill="1" applyBorder="1" applyAlignment="1">
      <alignment vertical="center"/>
    </xf>
    <xf numFmtId="0" fontId="37" fillId="27" borderId="25" xfId="0" applyFont="1" applyFill="1" applyBorder="1" applyAlignment="1">
      <alignment vertical="center"/>
    </xf>
    <xf numFmtId="0" fontId="65" fillId="27" borderId="26" xfId="0" applyFont="1" applyFill="1" applyBorder="1" applyAlignment="1">
      <alignment vertical="center"/>
    </xf>
    <xf numFmtId="0" fontId="38" fillId="0" borderId="0" xfId="0" applyFont="1" applyFill="1" applyBorder="1" applyAlignment="1">
      <alignment vertical="center"/>
    </xf>
    <xf numFmtId="0" fontId="64" fillId="0" borderId="0" xfId="0" applyFont="1" applyFill="1" applyAlignment="1">
      <alignment vertical="center"/>
    </xf>
    <xf numFmtId="0" fontId="35" fillId="0" borderId="0" xfId="0" applyFont="1" applyFill="1" applyBorder="1" applyAlignment="1" applyProtection="1">
      <alignment vertical="center"/>
      <protection locked="0"/>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176" fontId="35" fillId="0" borderId="0" xfId="0" applyNumberFormat="1" applyFont="1" applyFill="1" applyAlignment="1">
      <alignment vertical="center"/>
    </xf>
    <xf numFmtId="0" fontId="33" fillId="0" borderId="0" xfId="0" applyFont="1" applyFill="1" applyAlignment="1">
      <alignment vertical="center"/>
    </xf>
    <xf numFmtId="0" fontId="34" fillId="0" borderId="20" xfId="0" applyFont="1" applyBorder="1" applyAlignment="1">
      <alignment vertical="center"/>
    </xf>
    <xf numFmtId="0" fontId="38" fillId="0" borderId="14" xfId="0" applyFont="1" applyBorder="1" applyAlignment="1">
      <alignment vertical="center"/>
    </xf>
    <xf numFmtId="0" fontId="38" fillId="0" borderId="10" xfId="0" applyFont="1" applyBorder="1" applyAlignment="1">
      <alignment horizontal="center" vertical="center"/>
    </xf>
    <xf numFmtId="0" fontId="38" fillId="0" borderId="18" xfId="0" applyFont="1" applyBorder="1" applyAlignment="1">
      <alignment horizontal="center" vertical="center"/>
    </xf>
    <xf numFmtId="0" fontId="38" fillId="0" borderId="10" xfId="0" applyFont="1" applyFill="1" applyBorder="1" applyAlignment="1">
      <alignment horizontal="center" vertical="center"/>
    </xf>
    <xf numFmtId="0" fontId="38" fillId="0" borderId="27" xfId="0" applyFont="1" applyBorder="1" applyAlignment="1">
      <alignment vertical="center"/>
    </xf>
    <xf numFmtId="0" fontId="38" fillId="0" borderId="21" xfId="0" applyFont="1" applyBorder="1" applyAlignment="1">
      <alignment horizontal="center" vertical="center"/>
    </xf>
    <xf numFmtId="0" fontId="38" fillId="0" borderId="28" xfId="0" applyFont="1" applyBorder="1" applyAlignment="1">
      <alignment vertical="center"/>
    </xf>
    <xf numFmtId="0" fontId="38" fillId="0" borderId="29" xfId="0" applyFont="1" applyBorder="1" applyAlignment="1">
      <alignment vertical="center"/>
    </xf>
    <xf numFmtId="177" fontId="38" fillId="0" borderId="29" xfId="0" applyNumberFormat="1" applyFont="1" applyBorder="1" applyAlignment="1">
      <alignment vertical="center"/>
    </xf>
    <xf numFmtId="177" fontId="38" fillId="0" borderId="27" xfId="0" applyNumberFormat="1" applyFont="1" applyBorder="1" applyAlignment="1">
      <alignment vertical="center"/>
    </xf>
    <xf numFmtId="38" fontId="38" fillId="0" borderId="29" xfId="49" applyFont="1" applyFill="1" applyBorder="1" applyAlignment="1">
      <alignment vertical="center"/>
    </xf>
    <xf numFmtId="0" fontId="38" fillId="0" borderId="21" xfId="0" applyFont="1" applyBorder="1" applyAlignment="1">
      <alignment vertical="center"/>
    </xf>
    <xf numFmtId="0" fontId="38" fillId="0" borderId="30" xfId="0" applyFont="1" applyBorder="1" applyAlignment="1">
      <alignment vertical="center"/>
    </xf>
    <xf numFmtId="0" fontId="38" fillId="0" borderId="31" xfId="0" applyFont="1" applyBorder="1" applyAlignment="1">
      <alignment vertical="center"/>
    </xf>
    <xf numFmtId="177" fontId="38" fillId="0" borderId="32" xfId="0" applyNumberFormat="1" applyFont="1" applyBorder="1" applyAlignment="1">
      <alignment vertical="center"/>
    </xf>
    <xf numFmtId="177" fontId="38" fillId="0" borderId="33" xfId="0" applyNumberFormat="1" applyFont="1" applyBorder="1" applyAlignment="1">
      <alignment vertical="center"/>
    </xf>
    <xf numFmtId="177" fontId="38" fillId="0" borderId="34" xfId="0" applyNumberFormat="1" applyFont="1" applyBorder="1" applyAlignment="1">
      <alignment vertical="center"/>
    </xf>
    <xf numFmtId="38" fontId="38" fillId="0" borderId="30" xfId="49" applyFont="1" applyFill="1" applyBorder="1" applyAlignment="1">
      <alignment vertical="center"/>
    </xf>
    <xf numFmtId="0" fontId="38" fillId="0" borderId="34" xfId="0" applyFont="1" applyBorder="1" applyAlignment="1">
      <alignment horizontal="right" vertical="center"/>
    </xf>
    <xf numFmtId="0" fontId="38" fillId="0" borderId="35" xfId="0" applyFont="1" applyBorder="1" applyAlignment="1">
      <alignment vertical="center"/>
    </xf>
    <xf numFmtId="0" fontId="38" fillId="0" borderId="34" xfId="0" applyFont="1" applyBorder="1" applyAlignment="1">
      <alignment vertical="center"/>
    </xf>
    <xf numFmtId="0" fontId="38" fillId="0" borderId="36" xfId="0" applyFont="1" applyBorder="1" applyAlignment="1">
      <alignment vertical="center"/>
    </xf>
    <xf numFmtId="0" fontId="38" fillId="0" borderId="37" xfId="0" applyFont="1" applyBorder="1" applyAlignment="1">
      <alignment vertical="center"/>
    </xf>
    <xf numFmtId="0" fontId="38" fillId="6" borderId="38" xfId="0" applyFont="1" applyFill="1" applyBorder="1" applyAlignment="1">
      <alignment vertical="center"/>
    </xf>
    <xf numFmtId="0" fontId="38" fillId="6" borderId="26" xfId="0" applyFont="1" applyFill="1" applyBorder="1" applyAlignment="1">
      <alignment vertical="center"/>
    </xf>
    <xf numFmtId="0" fontId="38" fillId="0" borderId="39" xfId="0" applyFont="1" applyBorder="1" applyAlignment="1">
      <alignment vertical="center"/>
    </xf>
    <xf numFmtId="0" fontId="39" fillId="0" borderId="27" xfId="0" applyFont="1" applyBorder="1" applyAlignment="1">
      <alignment vertical="center"/>
    </xf>
    <xf numFmtId="0" fontId="38" fillId="27" borderId="27" xfId="0" applyFont="1" applyFill="1" applyBorder="1" applyAlignment="1">
      <alignment vertical="center"/>
    </xf>
    <xf numFmtId="0" fontId="38" fillId="27" borderId="28" xfId="0" applyFont="1" applyFill="1" applyBorder="1" applyAlignment="1">
      <alignment vertical="center"/>
    </xf>
    <xf numFmtId="0" fontId="38" fillId="0" borderId="40" xfId="0" applyFont="1" applyBorder="1" applyAlignment="1">
      <alignment vertical="center"/>
    </xf>
    <xf numFmtId="0" fontId="38" fillId="0" borderId="41" xfId="0" applyFont="1" applyBorder="1" applyAlignment="1">
      <alignment vertical="center"/>
    </xf>
    <xf numFmtId="177" fontId="38" fillId="0" borderId="41" xfId="0" applyNumberFormat="1" applyFont="1" applyBorder="1" applyAlignment="1">
      <alignment vertical="center"/>
    </xf>
    <xf numFmtId="177" fontId="38" fillId="0" borderId="42" xfId="0" applyNumberFormat="1" applyFont="1" applyBorder="1" applyAlignment="1">
      <alignment vertical="center"/>
    </xf>
    <xf numFmtId="0" fontId="38" fillId="0" borderId="0" xfId="0" applyFont="1" applyAlignment="1">
      <alignment vertical="center"/>
    </xf>
    <xf numFmtId="38" fontId="38" fillId="0" borderId="40" xfId="49" applyFont="1" applyFill="1" applyBorder="1" applyAlignment="1">
      <alignment vertical="center"/>
    </xf>
    <xf numFmtId="0" fontId="38" fillId="0" borderId="43" xfId="0" applyFont="1" applyBorder="1" applyAlignment="1">
      <alignment vertical="center"/>
    </xf>
    <xf numFmtId="0" fontId="39" fillId="0" borderId="0" xfId="0" applyFont="1" applyAlignment="1">
      <alignment vertical="center"/>
    </xf>
    <xf numFmtId="0" fontId="38" fillId="0" borderId="44" xfId="0" applyFont="1" applyBorder="1" applyAlignment="1">
      <alignment vertical="center"/>
    </xf>
    <xf numFmtId="177" fontId="38" fillId="0" borderId="40" xfId="0" applyNumberFormat="1" applyFont="1" applyBorder="1" applyAlignment="1">
      <alignment vertical="center"/>
    </xf>
    <xf numFmtId="177" fontId="38" fillId="0" borderId="0" xfId="0" applyNumberFormat="1" applyFont="1" applyAlignment="1">
      <alignment vertical="center"/>
    </xf>
    <xf numFmtId="0" fontId="39" fillId="0" borderId="34" xfId="0" applyFont="1" applyBorder="1" applyAlignment="1">
      <alignment vertical="center"/>
    </xf>
    <xf numFmtId="0" fontId="33" fillId="0" borderId="0" xfId="0" applyFont="1" applyFill="1" applyBorder="1" applyAlignment="1">
      <alignment vertical="center"/>
    </xf>
    <xf numFmtId="0" fontId="38" fillId="6" borderId="25" xfId="0" applyFont="1" applyFill="1" applyBorder="1" applyAlignment="1">
      <alignment vertical="center"/>
    </xf>
    <xf numFmtId="0" fontId="38" fillId="6" borderId="45" xfId="0" applyFont="1" applyFill="1" applyBorder="1" applyAlignment="1">
      <alignment vertical="center"/>
    </xf>
    <xf numFmtId="0" fontId="38" fillId="27" borderId="0" xfId="0" applyFont="1" applyFill="1" applyAlignment="1">
      <alignment vertical="center"/>
    </xf>
    <xf numFmtId="0" fontId="38" fillId="27" borderId="44" xfId="0" applyFont="1" applyFill="1" applyBorder="1" applyAlignment="1">
      <alignment vertical="center"/>
    </xf>
    <xf numFmtId="0" fontId="35" fillId="0" borderId="40" xfId="0" applyFont="1" applyBorder="1" applyAlignment="1">
      <alignment vertical="center"/>
    </xf>
    <xf numFmtId="0" fontId="38" fillId="0" borderId="46" xfId="0" applyFont="1" applyBorder="1" applyAlignment="1">
      <alignment vertical="center"/>
    </xf>
    <xf numFmtId="38" fontId="38" fillId="0" borderId="0" xfId="49" applyFont="1" applyAlignment="1">
      <alignment vertical="center"/>
    </xf>
    <xf numFmtId="0" fontId="35" fillId="0" borderId="30" xfId="0" applyFont="1" applyBorder="1" applyAlignment="1">
      <alignment vertical="center"/>
    </xf>
    <xf numFmtId="177" fontId="38" fillId="0" borderId="30" xfId="0" applyNumberFormat="1" applyFont="1" applyBorder="1" applyAlignment="1">
      <alignment vertical="center"/>
    </xf>
    <xf numFmtId="38" fontId="38" fillId="0" borderId="34" xfId="49" applyFont="1" applyBorder="1" applyAlignment="1">
      <alignment vertical="center"/>
    </xf>
    <xf numFmtId="0" fontId="35" fillId="0" borderId="0" xfId="0" applyFont="1" applyFill="1" applyBorder="1" applyAlignment="1">
      <alignment vertical="center"/>
    </xf>
    <xf numFmtId="0" fontId="38" fillId="0" borderId="0" xfId="0" applyFont="1" applyFill="1" applyBorder="1" applyAlignment="1">
      <alignment vertical="center"/>
    </xf>
    <xf numFmtId="177" fontId="38" fillId="0" borderId="0" xfId="0" applyNumberFormat="1" applyFont="1" applyFill="1" applyBorder="1" applyAlignment="1">
      <alignment vertical="center"/>
    </xf>
    <xf numFmtId="181" fontId="38" fillId="0" borderId="0" xfId="0" applyNumberFormat="1" applyFont="1" applyFill="1" applyBorder="1" applyAlignment="1">
      <alignment vertical="center"/>
    </xf>
    <xf numFmtId="0" fontId="33" fillId="0" borderId="0" xfId="0" applyFont="1" applyFill="1" applyBorder="1" applyAlignment="1">
      <alignment vertical="center" wrapText="1"/>
    </xf>
    <xf numFmtId="49" fontId="34" fillId="0" borderId="0" xfId="0" applyNumberFormat="1" applyFont="1" applyFill="1" applyAlignment="1">
      <alignment horizontal="left" vertical="center"/>
    </xf>
    <xf numFmtId="0" fontId="38" fillId="0" borderId="0" xfId="0" applyFont="1" applyAlignment="1">
      <alignment vertical="center" wrapText="1"/>
    </xf>
    <xf numFmtId="0" fontId="38" fillId="0" borderId="0" xfId="0" applyFont="1" applyFill="1" applyBorder="1" applyAlignment="1">
      <alignment vertical="center" wrapText="1"/>
    </xf>
    <xf numFmtId="0" fontId="33" fillId="0" borderId="0" xfId="0" applyFont="1" applyFill="1" applyBorder="1" applyAlignment="1">
      <alignment horizontal="center" vertical="center"/>
    </xf>
    <xf numFmtId="176" fontId="35" fillId="0" borderId="0" xfId="0" applyNumberFormat="1" applyFont="1" applyAlignment="1">
      <alignment vertical="center"/>
    </xf>
    <xf numFmtId="176" fontId="35" fillId="0" borderId="0" xfId="0" applyNumberFormat="1" applyFont="1" applyFill="1" applyBorder="1" applyAlignment="1">
      <alignment vertical="center"/>
    </xf>
    <xf numFmtId="0" fontId="40" fillId="0" borderId="0" xfId="0" applyFont="1" applyFill="1" applyBorder="1" applyAlignment="1">
      <alignment vertical="center" wrapText="1"/>
    </xf>
    <xf numFmtId="0" fontId="41" fillId="0" borderId="0" xfId="0" applyFont="1" applyAlignment="1">
      <alignment vertical="center" wrapText="1"/>
    </xf>
    <xf numFmtId="0" fontId="41" fillId="0" borderId="0" xfId="0" applyFont="1" applyFill="1" applyBorder="1" applyAlignment="1">
      <alignment vertical="center" wrapText="1"/>
    </xf>
    <xf numFmtId="0" fontId="35" fillId="0" borderId="0" xfId="0" applyFont="1" applyBorder="1" applyAlignment="1">
      <alignment vertical="top"/>
    </xf>
    <xf numFmtId="0" fontId="38" fillId="0" borderId="0" xfId="0" applyFont="1" applyFill="1" applyBorder="1" applyAlignment="1">
      <alignment horizontal="left" vertical="center" wrapText="1"/>
    </xf>
    <xf numFmtId="0" fontId="35" fillId="0" borderId="0" xfId="0" applyFont="1" applyBorder="1" applyAlignment="1">
      <alignment vertical="center"/>
    </xf>
    <xf numFmtId="0" fontId="35" fillId="0" borderId="0" xfId="0" applyFont="1" applyFill="1" applyAlignment="1">
      <alignment vertical="top"/>
    </xf>
    <xf numFmtId="0" fontId="43" fillId="0" borderId="0" xfId="0" applyFont="1" applyAlignment="1">
      <alignment vertical="center"/>
    </xf>
    <xf numFmtId="0" fontId="42" fillId="0" borderId="0" xfId="0" applyFont="1" applyFill="1" applyBorder="1" applyAlignment="1">
      <alignment vertical="center"/>
    </xf>
    <xf numFmtId="0" fontId="42" fillId="0" borderId="0" xfId="0" applyFont="1" applyFill="1" applyBorder="1" applyAlignment="1">
      <alignment vertical="center" wrapText="1"/>
    </xf>
    <xf numFmtId="0" fontId="43" fillId="0" borderId="0" xfId="0" applyFont="1" applyFill="1" applyAlignment="1">
      <alignment vertical="center"/>
    </xf>
    <xf numFmtId="0" fontId="42" fillId="0" borderId="47" xfId="0" applyFont="1" applyFill="1" applyBorder="1" applyAlignment="1">
      <alignment vertical="center"/>
    </xf>
    <xf numFmtId="0" fontId="43" fillId="0" borderId="48" xfId="0" applyFont="1" applyFill="1" applyBorder="1" applyAlignment="1">
      <alignment vertical="center"/>
    </xf>
    <xf numFmtId="0" fontId="42" fillId="0" borderId="48" xfId="0" applyFont="1" applyFill="1" applyBorder="1" applyAlignment="1">
      <alignment vertical="center"/>
    </xf>
    <xf numFmtId="0" fontId="42" fillId="0" borderId="48" xfId="0" applyFont="1" applyFill="1" applyBorder="1" applyAlignment="1">
      <alignment vertical="center"/>
    </xf>
    <xf numFmtId="0" fontId="42" fillId="0" borderId="48" xfId="0" applyFont="1" applyFill="1" applyBorder="1" applyAlignment="1">
      <alignment horizontal="center" vertical="center"/>
    </xf>
    <xf numFmtId="0" fontId="44" fillId="0" borderId="48" xfId="0" applyFont="1" applyFill="1" applyBorder="1" applyAlignment="1" applyProtection="1">
      <alignment vertical="center" shrinkToFit="1"/>
      <protection locked="0"/>
    </xf>
    <xf numFmtId="0" fontId="43" fillId="0" borderId="48" xfId="0" applyFont="1" applyFill="1" applyBorder="1" applyAlignment="1">
      <alignment horizontal="center" vertical="center"/>
    </xf>
    <xf numFmtId="0" fontId="43" fillId="0" borderId="49" xfId="0" applyFont="1" applyBorder="1" applyAlignment="1">
      <alignment vertical="center"/>
    </xf>
    <xf numFmtId="0" fontId="42" fillId="0" borderId="50" xfId="0" applyFont="1" applyFill="1" applyBorder="1" applyAlignment="1">
      <alignment vertical="center" wrapText="1"/>
    </xf>
    <xf numFmtId="0" fontId="42" fillId="0" borderId="51" xfId="0" applyFont="1" applyBorder="1" applyAlignment="1">
      <alignment vertical="center" wrapText="1"/>
    </xf>
    <xf numFmtId="0" fontId="34" fillId="28" borderId="0" xfId="0" applyFont="1" applyFill="1" applyAlignment="1">
      <alignment vertical="center"/>
    </xf>
    <xf numFmtId="0" fontId="36" fillId="28" borderId="0" xfId="0" applyFont="1" applyFill="1" applyAlignment="1">
      <alignment vertical="center"/>
    </xf>
    <xf numFmtId="0" fontId="34" fillId="28" borderId="0" xfId="0" applyFont="1" applyFill="1" applyAlignment="1">
      <alignment horizontal="center" vertical="center"/>
    </xf>
    <xf numFmtId="49" fontId="34" fillId="0" borderId="0" xfId="0" applyNumberFormat="1" applyFont="1" applyFill="1" applyBorder="1" applyAlignment="1" applyProtection="1">
      <alignment horizontal="center" vertical="center"/>
      <protection locked="0"/>
    </xf>
    <xf numFmtId="179" fontId="97" fillId="0" borderId="52" xfId="42" applyNumberFormat="1" applyFont="1" applyBorder="1" applyAlignment="1">
      <alignment vertical="center" wrapText="1"/>
    </xf>
    <xf numFmtId="179" fontId="97" fillId="0" borderId="53" xfId="42" applyNumberFormat="1" applyFont="1" applyBorder="1" applyAlignment="1">
      <alignment vertical="center" wrapText="1"/>
    </xf>
    <xf numFmtId="179" fontId="97" fillId="0" borderId="54" xfId="42" applyNumberFormat="1" applyFont="1" applyBorder="1" applyAlignment="1">
      <alignment vertical="center" wrapText="1"/>
    </xf>
    <xf numFmtId="10" fontId="97" fillId="0" borderId="53" xfId="42" applyNumberFormat="1" applyFont="1" applyBorder="1" applyAlignment="1">
      <alignment vertical="center" wrapText="1"/>
    </xf>
    <xf numFmtId="10" fontId="97" fillId="0" borderId="55" xfId="42" applyNumberFormat="1" applyFont="1" applyBorder="1" applyAlignment="1">
      <alignment vertical="center" wrapText="1"/>
    </xf>
    <xf numFmtId="179" fontId="97" fillId="0" borderId="55" xfId="42" applyNumberFormat="1" applyFont="1" applyBorder="1" applyAlignment="1">
      <alignment vertical="center" wrapText="1"/>
    </xf>
    <xf numFmtId="0" fontId="0" fillId="0" borderId="20" xfId="0" applyBorder="1" applyAlignment="1">
      <alignment horizontal="center" vertical="center" wrapText="1"/>
    </xf>
    <xf numFmtId="0" fontId="24" fillId="0" borderId="20" xfId="0" applyFont="1" applyBorder="1" applyAlignment="1">
      <alignment horizontal="center" vertical="center" wrapText="1"/>
    </xf>
    <xf numFmtId="0" fontId="21" fillId="24" borderId="20" xfId="0" applyFont="1" applyFill="1" applyBorder="1" applyAlignment="1">
      <alignment horizontal="center" vertical="center" wrapText="1"/>
    </xf>
    <xf numFmtId="0" fontId="21" fillId="24" borderId="20" xfId="0" applyFont="1" applyFill="1" applyBorder="1" applyAlignment="1">
      <alignment horizontal="center" vertical="center"/>
    </xf>
    <xf numFmtId="0" fontId="1" fillId="0" borderId="0" xfId="0" applyFont="1" applyAlignment="1">
      <alignment vertical="center"/>
    </xf>
    <xf numFmtId="0" fontId="14" fillId="0" borderId="0" xfId="0" applyFont="1" applyAlignment="1">
      <alignment vertical="center"/>
    </xf>
    <xf numFmtId="0" fontId="1" fillId="0" borderId="20"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21" borderId="56" xfId="0" applyFont="1" applyFill="1" applyBorder="1" applyAlignment="1">
      <alignment vertical="center"/>
    </xf>
    <xf numFmtId="0" fontId="1" fillId="21" borderId="57" xfId="0" applyFont="1" applyFill="1" applyBorder="1" applyAlignment="1">
      <alignment vertical="center"/>
    </xf>
    <xf numFmtId="0" fontId="1" fillId="0" borderId="57" xfId="0" applyFont="1" applyBorder="1" applyAlignment="1">
      <alignment vertical="center"/>
    </xf>
    <xf numFmtId="0" fontId="1" fillId="21" borderId="58" xfId="0" applyFont="1" applyFill="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40" xfId="0" applyFont="1" applyBorder="1" applyAlignment="1">
      <alignment vertical="center"/>
    </xf>
    <xf numFmtId="0" fontId="1" fillId="0" borderId="30" xfId="0" applyFont="1" applyBorder="1" applyAlignment="1">
      <alignment vertical="center" shrinkToFit="1"/>
    </xf>
    <xf numFmtId="0" fontId="1" fillId="0" borderId="0" xfId="0" applyFont="1" applyAlignment="1">
      <alignment horizontal="center" vertical="center" wrapText="1"/>
    </xf>
    <xf numFmtId="0" fontId="1" fillId="0" borderId="0" xfId="0" applyFont="1" applyAlignment="1">
      <alignment horizontal="right" vertical="top" wrapText="1"/>
    </xf>
    <xf numFmtId="0" fontId="1" fillId="0" borderId="40" xfId="0" applyFont="1" applyBorder="1" applyAlignment="1">
      <alignment horizontal="center" vertical="center"/>
    </xf>
    <xf numFmtId="0" fontId="1" fillId="21" borderId="59" xfId="0" applyFont="1" applyFill="1" applyBorder="1" applyAlignment="1">
      <alignment horizontal="center" vertical="center"/>
    </xf>
    <xf numFmtId="0" fontId="1" fillId="21" borderId="60" xfId="0" applyFont="1" applyFill="1" applyBorder="1" applyAlignment="1">
      <alignment horizontal="center" vertical="center"/>
    </xf>
    <xf numFmtId="0" fontId="1" fillId="21" borderId="61" xfId="0" applyFont="1" applyFill="1" applyBorder="1" applyAlignment="1">
      <alignment horizontal="center" vertical="center"/>
    </xf>
    <xf numFmtId="0" fontId="1" fillId="21" borderId="53" xfId="0" applyFont="1" applyFill="1" applyBorder="1" applyAlignment="1">
      <alignment vertical="center"/>
    </xf>
    <xf numFmtId="0" fontId="1" fillId="21" borderId="53" xfId="0" applyFont="1" applyFill="1" applyBorder="1" applyAlignment="1">
      <alignment vertical="center" wrapText="1"/>
    </xf>
    <xf numFmtId="176" fontId="1" fillId="21" borderId="53" xfId="0" applyNumberFormat="1" applyFont="1" applyFill="1" applyBorder="1" applyAlignment="1">
      <alignment vertical="center"/>
    </xf>
    <xf numFmtId="180" fontId="1" fillId="21" borderId="55" xfId="0" applyNumberFormat="1" applyFont="1" applyFill="1" applyBorder="1" applyAlignment="1">
      <alignment vertical="center"/>
    </xf>
    <xf numFmtId="0" fontId="1" fillId="21" borderId="56" xfId="0" applyFont="1" applyFill="1" applyBorder="1" applyAlignment="1">
      <alignment horizontal="center" vertical="center"/>
    </xf>
    <xf numFmtId="0" fontId="1" fillId="21" borderId="57" xfId="0" applyFont="1" applyFill="1" applyBorder="1" applyAlignment="1">
      <alignment horizontal="center" vertical="center"/>
    </xf>
    <xf numFmtId="0" fontId="1" fillId="21" borderId="62" xfId="0" applyFont="1" applyFill="1" applyBorder="1" applyAlignment="1">
      <alignment horizontal="center" vertical="center"/>
    </xf>
    <xf numFmtId="0" fontId="1" fillId="21" borderId="10" xfId="0" applyFont="1" applyFill="1" applyBorder="1" applyAlignment="1">
      <alignment vertical="center"/>
    </xf>
    <xf numFmtId="0" fontId="1" fillId="21" borderId="10" xfId="0" applyFont="1" applyFill="1" applyBorder="1" applyAlignment="1">
      <alignment vertical="center" wrapText="1"/>
    </xf>
    <xf numFmtId="176" fontId="1" fillId="21" borderId="10" xfId="0" applyNumberFormat="1" applyFont="1" applyFill="1" applyBorder="1" applyAlignment="1">
      <alignment vertical="center"/>
    </xf>
    <xf numFmtId="180" fontId="1" fillId="21" borderId="11" xfId="0" applyNumberFormat="1" applyFont="1" applyFill="1" applyBorder="1" applyAlignment="1">
      <alignment vertical="center"/>
    </xf>
    <xf numFmtId="0" fontId="1" fillId="21" borderId="63" xfId="0" applyFont="1" applyFill="1" applyBorder="1" applyAlignment="1">
      <alignment horizontal="center" vertical="center"/>
    </xf>
    <xf numFmtId="0" fontId="1" fillId="21" borderId="64" xfId="0" applyFont="1" applyFill="1" applyBorder="1" applyAlignment="1">
      <alignment horizontal="center" vertical="center"/>
    </xf>
    <xf numFmtId="0" fontId="1" fillId="21" borderId="65" xfId="0" applyFont="1" applyFill="1" applyBorder="1" applyAlignment="1">
      <alignment horizontal="center" vertical="center"/>
    </xf>
    <xf numFmtId="0" fontId="1" fillId="21" borderId="12" xfId="0" applyFont="1" applyFill="1" applyBorder="1" applyAlignment="1">
      <alignment vertical="center"/>
    </xf>
    <xf numFmtId="0" fontId="1" fillId="21" borderId="12" xfId="0" applyFont="1" applyFill="1" applyBorder="1" applyAlignment="1">
      <alignment vertical="center" wrapText="1"/>
    </xf>
    <xf numFmtId="176" fontId="1" fillId="21" borderId="12" xfId="0" applyNumberFormat="1" applyFont="1" applyFill="1" applyBorder="1" applyAlignment="1">
      <alignment vertical="center"/>
    </xf>
    <xf numFmtId="180" fontId="1" fillId="21" borderId="13" xfId="0" applyNumberFormat="1" applyFont="1" applyFill="1" applyBorder="1" applyAlignment="1">
      <alignment vertical="center"/>
    </xf>
    <xf numFmtId="0" fontId="46" fillId="0" borderId="0" xfId="0" applyFont="1" applyFill="1" applyAlignment="1">
      <alignment vertical="center"/>
    </xf>
    <xf numFmtId="0" fontId="66" fillId="0" borderId="0" xfId="0" applyFont="1" applyFill="1" applyAlignment="1">
      <alignment vertical="center"/>
    </xf>
    <xf numFmtId="0" fontId="66" fillId="0" borderId="0" xfId="0" applyFont="1" applyFill="1" applyBorder="1" applyAlignment="1">
      <alignment vertical="center"/>
    </xf>
    <xf numFmtId="0" fontId="66" fillId="0" borderId="0" xfId="0" applyFont="1" applyAlignment="1">
      <alignment vertical="center"/>
    </xf>
    <xf numFmtId="0" fontId="67" fillId="0" borderId="0" xfId="0" applyFont="1" applyFill="1" applyAlignment="1">
      <alignment vertical="center"/>
    </xf>
    <xf numFmtId="0" fontId="67" fillId="0" borderId="0" xfId="0" applyFont="1" applyFill="1" applyAlignment="1">
      <alignment horizontal="right" vertical="center"/>
    </xf>
    <xf numFmtId="0" fontId="67" fillId="0" borderId="0" xfId="0" applyFont="1" applyAlignment="1">
      <alignment vertical="center"/>
    </xf>
    <xf numFmtId="0" fontId="68" fillId="0" borderId="0" xfId="0" applyFont="1" applyFill="1" applyAlignment="1">
      <alignment vertical="center"/>
    </xf>
    <xf numFmtId="0" fontId="66" fillId="0" borderId="0" xfId="0" applyFont="1" applyFill="1" applyBorder="1" applyAlignment="1">
      <alignment vertical="center"/>
    </xf>
    <xf numFmtId="0" fontId="66" fillId="0" borderId="0" xfId="0" applyFont="1" applyFill="1" applyBorder="1" applyAlignment="1" applyProtection="1">
      <alignment vertical="center"/>
      <protection locked="0"/>
    </xf>
    <xf numFmtId="0" fontId="66" fillId="0" borderId="0" xfId="0" applyFont="1" applyAlignment="1" applyProtection="1">
      <alignment vertical="center"/>
      <protection locked="0"/>
    </xf>
    <xf numFmtId="0" fontId="69" fillId="0" borderId="42" xfId="0" applyFont="1" applyFill="1" applyBorder="1" applyAlignment="1">
      <alignment vertical="center"/>
    </xf>
    <xf numFmtId="0" fontId="69" fillId="0" borderId="20" xfId="0" applyFont="1" applyFill="1" applyBorder="1" applyAlignment="1">
      <alignment vertical="center"/>
    </xf>
    <xf numFmtId="0" fontId="69" fillId="0" borderId="18" xfId="0" applyFont="1" applyFill="1" applyBorder="1" applyAlignment="1">
      <alignment vertical="center"/>
    </xf>
    <xf numFmtId="0" fontId="69" fillId="0" borderId="14" xfId="0" applyFont="1" applyBorder="1" applyAlignment="1">
      <alignment vertical="center"/>
    </xf>
    <xf numFmtId="0" fontId="69" fillId="0" borderId="0" xfId="0" applyFont="1" applyFill="1" applyBorder="1" applyAlignment="1">
      <alignment horizontal="left" vertical="center" wrapText="1"/>
    </xf>
    <xf numFmtId="0" fontId="69" fillId="0" borderId="0" xfId="0" applyFont="1" applyAlignment="1">
      <alignment horizontal="left" vertical="center" wrapText="1"/>
    </xf>
    <xf numFmtId="0" fontId="69" fillId="0" borderId="66" xfId="0" applyFont="1" applyFill="1" applyBorder="1" applyAlignment="1">
      <alignment horizontal="left" vertical="center" wrapText="1"/>
    </xf>
    <xf numFmtId="0" fontId="69" fillId="0" borderId="51" xfId="0" applyFont="1" applyFill="1" applyBorder="1" applyAlignment="1">
      <alignment horizontal="left" vertical="center" wrapText="1"/>
    </xf>
    <xf numFmtId="0" fontId="69" fillId="0" borderId="67" xfId="0" applyFont="1" applyBorder="1" applyAlignment="1">
      <alignment horizontal="left" vertical="center" wrapText="1"/>
    </xf>
    <xf numFmtId="0" fontId="70" fillId="0" borderId="50" xfId="0" applyFont="1" applyFill="1" applyBorder="1" applyAlignment="1">
      <alignment vertical="center"/>
    </xf>
    <xf numFmtId="0" fontId="69" fillId="0" borderId="68" xfId="0" applyFont="1" applyBorder="1" applyAlignment="1">
      <alignment horizontal="left" vertical="center" wrapText="1"/>
    </xf>
    <xf numFmtId="0" fontId="66" fillId="0" borderId="50" xfId="0" applyFont="1" applyFill="1" applyBorder="1" applyAlignment="1">
      <alignment vertical="center"/>
    </xf>
    <xf numFmtId="0" fontId="46" fillId="0" borderId="0" xfId="0" applyFont="1" applyFill="1" applyBorder="1" applyAlignment="1">
      <alignment vertical="center"/>
    </xf>
    <xf numFmtId="0" fontId="66" fillId="4" borderId="69" xfId="0" applyFont="1" applyFill="1" applyBorder="1" applyAlignment="1">
      <alignment vertical="center"/>
    </xf>
    <xf numFmtId="0" fontId="70" fillId="4" borderId="70" xfId="0" applyFont="1" applyFill="1" applyBorder="1" applyAlignment="1">
      <alignment vertical="center"/>
    </xf>
    <xf numFmtId="0" fontId="66" fillId="4" borderId="70" xfId="0" applyFont="1" applyFill="1" applyBorder="1" applyAlignment="1">
      <alignment vertical="center"/>
    </xf>
    <xf numFmtId="0" fontId="46" fillId="4" borderId="70" xfId="0" applyFont="1" applyFill="1" applyBorder="1" applyAlignment="1">
      <alignment horizontal="center" vertical="center"/>
    </xf>
    <xf numFmtId="0" fontId="46" fillId="4" borderId="70" xfId="0" applyFont="1" applyFill="1" applyBorder="1" applyAlignment="1">
      <alignment vertical="center"/>
    </xf>
    <xf numFmtId="0" fontId="46" fillId="4" borderId="71" xfId="0" applyFont="1" applyFill="1" applyBorder="1" applyAlignment="1">
      <alignment vertical="center"/>
    </xf>
    <xf numFmtId="0" fontId="66" fillId="6" borderId="69" xfId="0" applyFont="1" applyFill="1" applyBorder="1" applyAlignment="1">
      <alignment vertical="center"/>
    </xf>
    <xf numFmtId="0" fontId="70" fillId="6" borderId="70" xfId="0" applyFont="1" applyFill="1" applyBorder="1" applyAlignment="1">
      <alignment vertical="center"/>
    </xf>
    <xf numFmtId="0" fontId="66" fillId="6" borderId="70" xfId="0" applyFont="1" applyFill="1" applyBorder="1" applyAlignment="1">
      <alignment vertical="center"/>
    </xf>
    <xf numFmtId="0" fontId="46" fillId="6" borderId="70" xfId="0" applyFont="1" applyFill="1" applyBorder="1" applyAlignment="1">
      <alignment vertical="center"/>
    </xf>
    <xf numFmtId="0" fontId="66" fillId="6" borderId="71" xfId="0" applyFont="1" applyFill="1" applyBorder="1" applyAlignment="1">
      <alignment vertical="center"/>
    </xf>
    <xf numFmtId="0" fontId="66" fillId="0" borderId="68" xfId="0" applyFont="1" applyBorder="1" applyAlignment="1">
      <alignment vertical="center"/>
    </xf>
    <xf numFmtId="0" fontId="66" fillId="0" borderId="47" xfId="0" applyFont="1" applyFill="1" applyBorder="1" applyAlignment="1">
      <alignment vertical="center"/>
    </xf>
    <xf numFmtId="0" fontId="66" fillId="0" borderId="48" xfId="0" applyFont="1" applyFill="1" applyBorder="1" applyAlignment="1">
      <alignment vertical="center"/>
    </xf>
    <xf numFmtId="0" fontId="66" fillId="0" borderId="49" xfId="0" applyFont="1" applyBorder="1" applyAlignment="1">
      <alignment vertical="center"/>
    </xf>
    <xf numFmtId="49" fontId="68" fillId="0" borderId="0" xfId="0" applyNumberFormat="1" applyFont="1" applyFill="1" applyAlignment="1">
      <alignment vertical="center"/>
    </xf>
    <xf numFmtId="0" fontId="66" fillId="0" borderId="0" xfId="0" applyFont="1" applyFill="1" applyAlignment="1">
      <alignment vertical="center"/>
    </xf>
    <xf numFmtId="49" fontId="66" fillId="0" borderId="0" xfId="0" applyNumberFormat="1" applyFont="1" applyFill="1" applyAlignment="1">
      <alignment vertical="center"/>
    </xf>
    <xf numFmtId="0" fontId="47" fillId="0" borderId="0" xfId="0" applyFont="1" applyFill="1" applyAlignment="1">
      <alignment vertical="center"/>
    </xf>
    <xf numFmtId="0" fontId="69" fillId="0" borderId="0" xfId="0" applyFont="1" applyFill="1" applyAlignment="1">
      <alignment vertical="center"/>
    </xf>
    <xf numFmtId="0" fontId="69" fillId="0" borderId="18" xfId="0" applyFont="1" applyFill="1" applyBorder="1" applyAlignment="1">
      <alignment vertical="center"/>
    </xf>
    <xf numFmtId="0" fontId="46" fillId="0" borderId="18" xfId="0" applyFont="1" applyBorder="1" applyAlignment="1">
      <alignment vertical="center"/>
    </xf>
    <xf numFmtId="0" fontId="69" fillId="0" borderId="14" xfId="0" applyFont="1" applyFill="1" applyBorder="1" applyAlignment="1">
      <alignment vertical="center"/>
    </xf>
    <xf numFmtId="0" fontId="69" fillId="0" borderId="20" xfId="0" applyFont="1" applyFill="1" applyBorder="1" applyAlignment="1">
      <alignment vertical="center"/>
    </xf>
    <xf numFmtId="0" fontId="66" fillId="0" borderId="18" xfId="0" applyFont="1" applyBorder="1" applyAlignment="1">
      <alignment vertical="center"/>
    </xf>
    <xf numFmtId="0" fontId="69" fillId="0" borderId="36" xfId="0" applyFont="1" applyFill="1" applyBorder="1" applyAlignment="1">
      <alignment vertical="center"/>
    </xf>
    <xf numFmtId="0" fontId="69" fillId="0" borderId="18" xfId="0" applyFont="1" applyBorder="1" applyAlignment="1">
      <alignment vertical="center"/>
    </xf>
    <xf numFmtId="0" fontId="69" fillId="0" borderId="21" xfId="0" applyFont="1" applyBorder="1" applyAlignment="1">
      <alignment horizontal="center" vertical="center"/>
    </xf>
    <xf numFmtId="0" fontId="69" fillId="28" borderId="18" xfId="0" applyFont="1" applyFill="1" applyBorder="1" applyAlignment="1">
      <alignment vertical="center"/>
    </xf>
    <xf numFmtId="0" fontId="66" fillId="0" borderId="34" xfId="0" applyFont="1" applyFill="1" applyBorder="1" applyAlignment="1">
      <alignment vertical="center"/>
    </xf>
    <xf numFmtId="176" fontId="67" fillId="28" borderId="18" xfId="0" applyNumberFormat="1" applyFont="1" applyFill="1" applyBorder="1" applyAlignment="1">
      <alignment vertical="center"/>
    </xf>
    <xf numFmtId="0" fontId="48" fillId="28" borderId="18" xfId="0" applyNumberFormat="1" applyFont="1" applyFill="1" applyBorder="1" applyAlignment="1">
      <alignment horizontal="right" vertical="center"/>
    </xf>
    <xf numFmtId="0" fontId="66" fillId="0" borderId="43" xfId="0" applyFont="1" applyFill="1" applyBorder="1" applyAlignment="1">
      <alignment vertical="center"/>
    </xf>
    <xf numFmtId="0" fontId="69" fillId="0" borderId="43" xfId="0" applyFont="1" applyBorder="1" applyAlignment="1">
      <alignment horizontal="center" vertical="center"/>
    </xf>
    <xf numFmtId="0" fontId="66" fillId="0" borderId="43" xfId="0" applyFont="1" applyBorder="1" applyAlignment="1">
      <alignment horizontal="center" vertical="center"/>
    </xf>
    <xf numFmtId="0" fontId="49" fillId="0" borderId="33" xfId="0" applyFont="1" applyFill="1" applyBorder="1" applyAlignment="1">
      <alignment vertical="center"/>
    </xf>
    <xf numFmtId="0" fontId="49" fillId="0" borderId="33" xfId="0" applyFont="1" applyBorder="1" applyAlignment="1">
      <alignment vertical="center" shrinkToFit="1"/>
    </xf>
    <xf numFmtId="0" fontId="49" fillId="0" borderId="0" xfId="0" applyFont="1" applyFill="1" applyBorder="1" applyAlignment="1">
      <alignment vertical="center"/>
    </xf>
    <xf numFmtId="0" fontId="49" fillId="0" borderId="0" xfId="0" applyFont="1" applyBorder="1" applyAlignment="1">
      <alignment vertical="center" shrinkToFit="1"/>
    </xf>
    <xf numFmtId="0" fontId="49" fillId="0" borderId="0" xfId="0" applyFont="1" applyFill="1" applyBorder="1" applyAlignment="1">
      <alignment vertical="center"/>
    </xf>
    <xf numFmtId="176" fontId="49" fillId="0" borderId="0" xfId="0" applyNumberFormat="1"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66" fillId="0" borderId="35" xfId="0" applyFont="1" applyBorder="1" applyAlignment="1">
      <alignment horizontal="center" vertical="center"/>
    </xf>
    <xf numFmtId="0" fontId="49" fillId="0" borderId="35" xfId="0" applyFont="1" applyFill="1" applyBorder="1" applyAlignment="1">
      <alignment horizontal="center" vertical="center" textRotation="255"/>
    </xf>
    <xf numFmtId="0" fontId="49" fillId="0" borderId="34" xfId="0" applyFont="1" applyFill="1" applyBorder="1" applyAlignment="1">
      <alignment vertical="center"/>
    </xf>
    <xf numFmtId="0" fontId="49" fillId="0" borderId="34" xfId="0" applyFont="1" applyBorder="1" applyAlignment="1">
      <alignment vertical="center" shrinkToFit="1"/>
    </xf>
    <xf numFmtId="0" fontId="69" fillId="0" borderId="24" xfId="0" applyFont="1" applyFill="1" applyBorder="1" applyAlignment="1">
      <alignment vertical="center"/>
    </xf>
    <xf numFmtId="0" fontId="69" fillId="0" borderId="25" xfId="0" applyFont="1" applyFill="1" applyBorder="1" applyAlignment="1">
      <alignment vertical="center"/>
    </xf>
    <xf numFmtId="0" fontId="69" fillId="0" borderId="26" xfId="0" applyFont="1" applyBorder="1" applyAlignment="1">
      <alignment vertical="center"/>
    </xf>
    <xf numFmtId="0" fontId="71" fillId="0" borderId="27" xfId="0" applyFont="1" applyFill="1" applyBorder="1" applyAlignment="1">
      <alignment vertical="center"/>
    </xf>
    <xf numFmtId="0" fontId="69" fillId="0" borderId="27" xfId="0" applyFont="1" applyFill="1" applyBorder="1" applyAlignment="1">
      <alignment/>
    </xf>
    <xf numFmtId="0" fontId="69" fillId="0" borderId="0" xfId="0" applyFont="1" applyFill="1" applyBorder="1" applyAlignment="1">
      <alignment/>
    </xf>
    <xf numFmtId="0" fontId="69" fillId="0" borderId="0" xfId="0" applyFont="1" applyAlignment="1">
      <alignment/>
    </xf>
    <xf numFmtId="0" fontId="47" fillId="0" borderId="0" xfId="0" applyFont="1" applyFill="1" applyBorder="1" applyAlignment="1">
      <alignment vertical="center"/>
    </xf>
    <xf numFmtId="0" fontId="47" fillId="0" borderId="0" xfId="0" applyFont="1" applyFill="1" applyBorder="1" applyAlignment="1">
      <alignment/>
    </xf>
    <xf numFmtId="0" fontId="47" fillId="0" borderId="0" xfId="0" applyFont="1" applyAlignment="1">
      <alignment/>
    </xf>
    <xf numFmtId="0" fontId="47" fillId="0" borderId="0" xfId="0" applyFont="1" applyFill="1" applyAlignment="1">
      <alignment horizontal="right" vertical="top"/>
    </xf>
    <xf numFmtId="0" fontId="47" fillId="0" borderId="0" xfId="0" applyFont="1" applyFill="1" applyBorder="1" applyAlignment="1">
      <alignment horizontal="left" vertical="top" wrapText="1"/>
    </xf>
    <xf numFmtId="0" fontId="47" fillId="0" borderId="0" xfId="0" applyFont="1" applyAlignment="1">
      <alignment horizontal="left" vertical="top" wrapText="1"/>
    </xf>
    <xf numFmtId="0" fontId="66" fillId="0" borderId="34" xfId="0" applyFont="1" applyFill="1" applyBorder="1" applyAlignment="1">
      <alignment vertical="center"/>
    </xf>
    <xf numFmtId="0" fontId="69" fillId="28" borderId="14" xfId="0" applyFont="1" applyFill="1" applyBorder="1" applyAlignment="1">
      <alignment vertical="center"/>
    </xf>
    <xf numFmtId="0" fontId="69" fillId="28" borderId="27" xfId="0" applyFont="1" applyFill="1" applyBorder="1" applyAlignment="1">
      <alignment vertical="center"/>
    </xf>
    <xf numFmtId="0" fontId="69" fillId="28" borderId="28" xfId="0" applyFont="1" applyFill="1" applyBorder="1" applyAlignment="1">
      <alignment vertical="center"/>
    </xf>
    <xf numFmtId="0" fontId="69" fillId="0" borderId="21" xfId="0" applyFont="1" applyFill="1" applyBorder="1" applyAlignment="1">
      <alignment vertical="center"/>
    </xf>
    <xf numFmtId="0" fontId="69" fillId="28" borderId="34" xfId="0" applyFont="1" applyFill="1" applyBorder="1" applyAlignment="1">
      <alignment vertical="center"/>
    </xf>
    <xf numFmtId="0" fontId="69" fillId="28" borderId="0" xfId="0" applyFont="1" applyFill="1" applyBorder="1" applyAlignment="1">
      <alignment vertical="center"/>
    </xf>
    <xf numFmtId="0" fontId="69" fillId="28" borderId="44" xfId="0" applyFont="1" applyFill="1" applyBorder="1" applyAlignment="1">
      <alignment vertical="center"/>
    </xf>
    <xf numFmtId="0" fontId="69" fillId="0" borderId="43" xfId="0" applyFont="1" applyFill="1" applyBorder="1" applyAlignment="1">
      <alignment vertical="center"/>
    </xf>
    <xf numFmtId="0" fontId="69" fillId="0" borderId="34" xfId="0" applyFont="1" applyFill="1" applyBorder="1" applyAlignment="1">
      <alignment vertical="center"/>
    </xf>
    <xf numFmtId="0" fontId="69" fillId="0" borderId="34" xfId="0" applyFont="1" applyFill="1" applyBorder="1" applyAlignment="1" applyProtection="1">
      <alignment horizontal="center" vertical="center"/>
      <protection locked="0"/>
    </xf>
    <xf numFmtId="0" fontId="69" fillId="0" borderId="34" xfId="0" applyFont="1" applyFill="1" applyBorder="1" applyAlignment="1" applyProtection="1">
      <alignment vertical="center"/>
      <protection locked="0"/>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49" fillId="0" borderId="21" xfId="0" applyFont="1" applyFill="1" applyBorder="1" applyAlignment="1">
      <alignment vertical="center"/>
    </xf>
    <xf numFmtId="0" fontId="49" fillId="0" borderId="27" xfId="0" applyFont="1" applyBorder="1" applyAlignment="1">
      <alignment vertical="center"/>
    </xf>
    <xf numFmtId="0" fontId="49" fillId="0" borderId="72" xfId="0" applyFont="1" applyFill="1" applyBorder="1" applyAlignment="1">
      <alignment vertical="center"/>
    </xf>
    <xf numFmtId="0" fontId="49" fillId="0" borderId="0" xfId="0" applyFont="1" applyFill="1" applyAlignment="1">
      <alignment vertical="center"/>
    </xf>
    <xf numFmtId="0" fontId="49" fillId="0" borderId="43" xfId="0" applyFont="1" applyFill="1" applyBorder="1" applyAlignment="1">
      <alignment vertical="center"/>
    </xf>
    <xf numFmtId="0" fontId="49" fillId="0" borderId="43" xfId="0" applyFont="1" applyFill="1" applyBorder="1" applyAlignment="1">
      <alignment vertical="center" shrinkToFit="1"/>
    </xf>
    <xf numFmtId="0" fontId="49" fillId="0" borderId="35" xfId="0" applyFont="1" applyFill="1" applyBorder="1" applyAlignment="1">
      <alignment vertical="center" shrinkToFit="1"/>
    </xf>
    <xf numFmtId="0" fontId="69" fillId="28" borderId="21" xfId="0" applyFont="1" applyFill="1" applyBorder="1" applyAlignment="1">
      <alignment vertical="center"/>
    </xf>
    <xf numFmtId="0" fontId="66" fillId="28" borderId="27" xfId="0" applyFont="1" applyFill="1" applyBorder="1" applyAlignment="1">
      <alignment vertical="center"/>
    </xf>
    <xf numFmtId="0" fontId="69" fillId="28" borderId="27" xfId="0" applyFont="1" applyFill="1" applyBorder="1" applyAlignment="1" applyProtection="1">
      <alignment horizontal="center" vertical="center"/>
      <protection locked="0"/>
    </xf>
    <xf numFmtId="0" fontId="47" fillId="28" borderId="28" xfId="0" applyFont="1" applyFill="1" applyBorder="1" applyAlignment="1">
      <alignment vertical="center"/>
    </xf>
    <xf numFmtId="0" fontId="46" fillId="28" borderId="73" xfId="0" applyFont="1" applyFill="1" applyBorder="1" applyAlignment="1">
      <alignment vertical="center"/>
    </xf>
    <xf numFmtId="0" fontId="46" fillId="0" borderId="73" xfId="0" applyFont="1" applyBorder="1" applyAlignment="1">
      <alignment vertical="center"/>
    </xf>
    <xf numFmtId="0" fontId="46" fillId="28" borderId="74" xfId="0" applyFont="1" applyFill="1" applyBorder="1" applyAlignment="1">
      <alignment vertical="center"/>
    </xf>
    <xf numFmtId="0" fontId="46" fillId="28" borderId="75" xfId="0" applyFont="1" applyFill="1" applyBorder="1" applyAlignment="1">
      <alignment vertical="center"/>
    </xf>
    <xf numFmtId="0" fontId="46" fillId="28" borderId="70" xfId="0" applyFont="1" applyFill="1" applyBorder="1" applyAlignment="1">
      <alignment vertical="center"/>
    </xf>
    <xf numFmtId="0" fontId="69" fillId="28" borderId="70" xfId="0" applyFont="1" applyFill="1" applyBorder="1" applyAlignment="1">
      <alignment vertical="center"/>
    </xf>
    <xf numFmtId="0" fontId="69" fillId="28" borderId="76" xfId="0" applyFont="1" applyFill="1" applyBorder="1" applyAlignment="1">
      <alignment vertical="center"/>
    </xf>
    <xf numFmtId="0" fontId="46" fillId="28" borderId="77" xfId="0" applyFont="1" applyFill="1" applyBorder="1" applyAlignment="1">
      <alignment vertical="center"/>
    </xf>
    <xf numFmtId="0" fontId="46" fillId="0" borderId="77" xfId="0" applyFont="1" applyBorder="1" applyAlignment="1">
      <alignment vertical="center"/>
    </xf>
    <xf numFmtId="0" fontId="46" fillId="28" borderId="78" xfId="0" applyFont="1" applyFill="1" applyBorder="1" applyAlignment="1">
      <alignment vertical="center"/>
    </xf>
    <xf numFmtId="0" fontId="46" fillId="28" borderId="79" xfId="0" applyFont="1" applyFill="1" applyBorder="1" applyAlignment="1">
      <alignment vertical="center"/>
    </xf>
    <xf numFmtId="0" fontId="46" fillId="28" borderId="42" xfId="0" applyFont="1" applyFill="1" applyBorder="1" applyAlignment="1">
      <alignment vertical="center"/>
    </xf>
    <xf numFmtId="0" fontId="69" fillId="28" borderId="42" xfId="0" applyFont="1" applyFill="1" applyBorder="1" applyAlignment="1">
      <alignment vertical="center"/>
    </xf>
    <xf numFmtId="0" fontId="46" fillId="28" borderId="0" xfId="0" applyFont="1" applyFill="1" applyBorder="1" applyAlignment="1">
      <alignment vertical="center"/>
    </xf>
    <xf numFmtId="0" fontId="66" fillId="6" borderId="80" xfId="0" applyFont="1" applyFill="1" applyBorder="1" applyAlignment="1">
      <alignment vertical="center"/>
    </xf>
    <xf numFmtId="0" fontId="46" fillId="28" borderId="33" xfId="0" applyFont="1" applyFill="1" applyBorder="1" applyAlignment="1">
      <alignment vertical="center"/>
    </xf>
    <xf numFmtId="0" fontId="69" fillId="28" borderId="33" xfId="0" applyFont="1" applyFill="1" applyBorder="1" applyAlignment="1">
      <alignment vertical="center"/>
    </xf>
    <xf numFmtId="0" fontId="46" fillId="28" borderId="44" xfId="0" applyFont="1" applyFill="1" applyBorder="1" applyAlignment="1">
      <alignment vertical="center"/>
    </xf>
    <xf numFmtId="0" fontId="47" fillId="0" borderId="81" xfId="0" applyFont="1" applyFill="1" applyBorder="1" applyAlignment="1">
      <alignment vertical="center"/>
    </xf>
    <xf numFmtId="176" fontId="47" fillId="28" borderId="42" xfId="0" applyNumberFormat="1" applyFont="1" applyFill="1" applyBorder="1" applyAlignment="1">
      <alignment vertical="center"/>
    </xf>
    <xf numFmtId="0" fontId="47" fillId="28" borderId="42" xfId="0" applyFont="1" applyFill="1" applyBorder="1" applyAlignment="1">
      <alignment vertical="center"/>
    </xf>
    <xf numFmtId="176" fontId="47" fillId="28" borderId="43" xfId="0" applyNumberFormat="1" applyFont="1" applyFill="1" applyBorder="1" applyAlignment="1">
      <alignment vertical="center"/>
    </xf>
    <xf numFmtId="176" fontId="47" fillId="28" borderId="0" xfId="0" applyNumberFormat="1" applyFont="1" applyFill="1" applyBorder="1" applyAlignment="1">
      <alignment vertical="center"/>
    </xf>
    <xf numFmtId="0" fontId="47" fillId="28" borderId="44" xfId="0" applyFont="1" applyFill="1" applyBorder="1" applyAlignment="1">
      <alignment vertical="center"/>
    </xf>
    <xf numFmtId="0" fontId="46" fillId="28" borderId="82" xfId="0" applyFont="1" applyFill="1" applyBorder="1" applyAlignment="1">
      <alignment vertical="center"/>
    </xf>
    <xf numFmtId="176" fontId="47" fillId="28" borderId="79" xfId="0" applyNumberFormat="1" applyFont="1" applyFill="1" applyBorder="1" applyAlignment="1">
      <alignment vertical="center"/>
    </xf>
    <xf numFmtId="0" fontId="47" fillId="28" borderId="83" xfId="0" applyFont="1" applyFill="1" applyBorder="1" applyAlignment="1">
      <alignment vertical="center"/>
    </xf>
    <xf numFmtId="0" fontId="66" fillId="6" borderId="84" xfId="0" applyFont="1" applyFill="1" applyBorder="1" applyAlignment="1">
      <alignment vertical="center"/>
    </xf>
    <xf numFmtId="0" fontId="46" fillId="28" borderId="44" xfId="0" applyFont="1" applyFill="1" applyBorder="1" applyAlignment="1">
      <alignment vertical="center"/>
    </xf>
    <xf numFmtId="0" fontId="69" fillId="0" borderId="40" xfId="0" applyFont="1" applyFill="1" applyBorder="1" applyAlignment="1">
      <alignment horizontal="center" vertical="center"/>
    </xf>
    <xf numFmtId="0" fontId="47" fillId="28" borderId="0" xfId="0" applyFont="1" applyFill="1" applyBorder="1" applyAlignment="1">
      <alignment vertical="center"/>
    </xf>
    <xf numFmtId="0" fontId="47" fillId="28" borderId="83" xfId="0" applyFont="1" applyFill="1" applyBorder="1" applyAlignment="1">
      <alignment vertical="center"/>
    </xf>
    <xf numFmtId="0" fontId="46" fillId="0" borderId="0" xfId="0" applyFont="1" applyFill="1" applyBorder="1" applyAlignment="1">
      <alignment vertical="center"/>
    </xf>
    <xf numFmtId="0" fontId="46" fillId="0" borderId="44" xfId="0" applyFont="1" applyBorder="1" applyAlignment="1">
      <alignment vertical="center"/>
    </xf>
    <xf numFmtId="0" fontId="47" fillId="0" borderId="85" xfId="0" applyFont="1" applyFill="1" applyBorder="1" applyAlignment="1">
      <alignment vertical="center"/>
    </xf>
    <xf numFmtId="176" fontId="47" fillId="28" borderId="34" xfId="0" applyNumberFormat="1" applyFont="1" applyFill="1" applyBorder="1" applyAlignment="1">
      <alignment vertical="center"/>
    </xf>
    <xf numFmtId="0" fontId="47" fillId="28" borderId="34" xfId="0" applyFont="1" applyFill="1" applyBorder="1" applyAlignment="1">
      <alignment vertical="center"/>
    </xf>
    <xf numFmtId="176" fontId="47" fillId="28" borderId="35" xfId="0" applyNumberFormat="1" applyFont="1" applyFill="1" applyBorder="1" applyAlignment="1">
      <alignment vertical="center"/>
    </xf>
    <xf numFmtId="0" fontId="47" fillId="28" borderId="36" xfId="0" applyFont="1" applyFill="1" applyBorder="1" applyAlignment="1">
      <alignment vertical="center"/>
    </xf>
    <xf numFmtId="0" fontId="47" fillId="28" borderId="36" xfId="0" applyFont="1" applyFill="1" applyBorder="1" applyAlignment="1">
      <alignment vertical="center"/>
    </xf>
    <xf numFmtId="0" fontId="66" fillId="0" borderId="40" xfId="0" applyFont="1" applyBorder="1" applyAlignment="1">
      <alignment horizontal="left" vertical="center"/>
    </xf>
    <xf numFmtId="0" fontId="46" fillId="28" borderId="21" xfId="0" applyFont="1" applyFill="1" applyBorder="1" applyAlignment="1">
      <alignment vertical="center"/>
    </xf>
    <xf numFmtId="0" fontId="46" fillId="28" borderId="27" xfId="0" applyFont="1" applyFill="1" applyBorder="1" applyAlignment="1">
      <alignment vertical="center"/>
    </xf>
    <xf numFmtId="176" fontId="72" fillId="28" borderId="86" xfId="0" applyNumberFormat="1" applyFont="1" applyFill="1" applyBorder="1" applyAlignment="1" applyProtection="1">
      <alignment vertical="center"/>
      <protection locked="0"/>
    </xf>
    <xf numFmtId="0" fontId="46" fillId="0" borderId="27" xfId="0" applyFont="1" applyFill="1" applyBorder="1" applyAlignment="1">
      <alignment vertical="center"/>
    </xf>
    <xf numFmtId="0" fontId="69" fillId="0" borderId="27" xfId="0" applyFont="1" applyFill="1" applyBorder="1" applyAlignment="1">
      <alignment vertical="center"/>
    </xf>
    <xf numFmtId="0" fontId="72" fillId="0" borderId="27" xfId="0" applyFont="1" applyFill="1" applyBorder="1" applyAlignment="1" applyProtection="1">
      <alignment vertical="center"/>
      <protection locked="0"/>
    </xf>
    <xf numFmtId="0" fontId="69" fillId="0" borderId="27" xfId="0" applyFont="1" applyFill="1" applyBorder="1" applyAlignment="1">
      <alignment horizontal="center" vertical="center"/>
    </xf>
    <xf numFmtId="0" fontId="69" fillId="0" borderId="28" xfId="0" applyFont="1" applyBorder="1" applyAlignment="1">
      <alignment horizontal="center" vertical="center"/>
    </xf>
    <xf numFmtId="0" fontId="66" fillId="0" borderId="43" xfId="0" applyFont="1" applyBorder="1" applyAlignment="1">
      <alignment horizontal="left" vertical="center"/>
    </xf>
    <xf numFmtId="0" fontId="46" fillId="28" borderId="43" xfId="0" applyFont="1" applyFill="1" applyBorder="1" applyAlignment="1">
      <alignment vertical="center"/>
    </xf>
    <xf numFmtId="0" fontId="47" fillId="28" borderId="0" xfId="0" applyFont="1" applyFill="1" applyBorder="1" applyAlignment="1" applyProtection="1">
      <alignment vertical="center"/>
      <protection locked="0"/>
    </xf>
    <xf numFmtId="0" fontId="47" fillId="28" borderId="0" xfId="0" applyFont="1" applyFill="1" applyBorder="1" applyAlignment="1" applyProtection="1">
      <alignment vertical="center" wrapText="1"/>
      <protection locked="0"/>
    </xf>
    <xf numFmtId="0" fontId="69" fillId="0" borderId="44" xfId="0" applyFont="1" applyFill="1" applyBorder="1" applyAlignment="1">
      <alignment horizontal="center" vertical="center"/>
    </xf>
    <xf numFmtId="0" fontId="46" fillId="6"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46" fillId="6" borderId="0" xfId="0" applyFont="1" applyFill="1" applyBorder="1" applyAlignment="1" applyProtection="1">
      <alignment vertical="top"/>
      <protection locked="0"/>
    </xf>
    <xf numFmtId="0" fontId="46" fillId="28" borderId="0" xfId="0" applyFont="1" applyFill="1" applyBorder="1" applyAlignment="1" applyProtection="1">
      <alignment vertical="top"/>
      <protection locked="0"/>
    </xf>
    <xf numFmtId="0" fontId="66" fillId="0" borderId="35" xfId="0" applyFont="1" applyBorder="1" applyAlignment="1">
      <alignment horizontal="left" vertical="center"/>
    </xf>
    <xf numFmtId="0" fontId="46" fillId="28" borderId="35" xfId="0" applyFont="1" applyFill="1" applyBorder="1" applyAlignment="1">
      <alignment vertical="center"/>
    </xf>
    <xf numFmtId="0" fontId="46" fillId="6" borderId="34" xfId="0" applyFont="1" applyFill="1" applyBorder="1" applyAlignment="1" applyProtection="1">
      <alignment vertical="top"/>
      <protection locked="0"/>
    </xf>
    <xf numFmtId="0" fontId="47" fillId="28" borderId="34" xfId="0" applyFont="1" applyFill="1" applyBorder="1" applyAlignment="1" applyProtection="1">
      <alignment vertical="center"/>
      <protection locked="0"/>
    </xf>
    <xf numFmtId="0" fontId="46" fillId="28" borderId="34" xfId="0" applyFont="1" applyFill="1" applyBorder="1" applyAlignment="1" applyProtection="1">
      <alignment vertical="top"/>
      <protection locked="0"/>
    </xf>
    <xf numFmtId="0" fontId="46" fillId="28" borderId="44" xfId="0" applyFont="1" applyFill="1" applyBorder="1" applyAlignment="1" applyProtection="1">
      <alignment vertical="center"/>
      <protection locked="0"/>
    </xf>
    <xf numFmtId="0" fontId="69" fillId="0" borderId="18" xfId="0" applyFont="1" applyFill="1" applyBorder="1" applyAlignment="1">
      <alignment horizontal="left" vertical="center"/>
    </xf>
    <xf numFmtId="0" fontId="69" fillId="0" borderId="27" xfId="0" applyFont="1" applyFill="1" applyBorder="1" applyAlignment="1">
      <alignment horizontal="left" vertical="center"/>
    </xf>
    <xf numFmtId="0" fontId="69" fillId="0" borderId="87" xfId="0" applyFont="1" applyFill="1" applyBorder="1" applyAlignment="1">
      <alignment horizontal="left" vertical="center"/>
    </xf>
    <xf numFmtId="0" fontId="69" fillId="0" borderId="26" xfId="0" applyFont="1" applyFill="1" applyBorder="1" applyAlignment="1">
      <alignment vertical="center"/>
    </xf>
    <xf numFmtId="0" fontId="47" fillId="0" borderId="27" xfId="0" applyFont="1" applyFill="1" applyBorder="1" applyAlignment="1">
      <alignment vertical="center"/>
    </xf>
    <xf numFmtId="0" fontId="47" fillId="0" borderId="27" xfId="0" applyFont="1" applyFill="1" applyBorder="1" applyAlignment="1">
      <alignment/>
    </xf>
    <xf numFmtId="0" fontId="47" fillId="0" borderId="0" xfId="0" applyFont="1" applyFill="1" applyBorder="1" applyAlignment="1">
      <alignment horizontal="right" vertical="center"/>
    </xf>
    <xf numFmtId="0" fontId="47" fillId="0" borderId="0" xfId="0" applyFont="1" applyFill="1" applyBorder="1" applyAlignment="1">
      <alignment horizontal="right" vertical="top"/>
    </xf>
    <xf numFmtId="0" fontId="69" fillId="0" borderId="0" xfId="0" applyFont="1" applyFill="1" applyBorder="1" applyAlignment="1">
      <alignment vertical="center"/>
    </xf>
    <xf numFmtId="0" fontId="69" fillId="0" borderId="0" xfId="0" applyFont="1" applyFill="1" applyBorder="1" applyAlignment="1">
      <alignment horizontal="left" vertical="center"/>
    </xf>
    <xf numFmtId="0" fontId="69" fillId="0" borderId="0" xfId="0" applyFont="1" applyFill="1" applyBorder="1" applyAlignment="1" applyProtection="1">
      <alignment horizontal="center" vertical="center"/>
      <protection locked="0"/>
    </xf>
    <xf numFmtId="0" fontId="69" fillId="0" borderId="0" xfId="0" applyFont="1" applyAlignment="1">
      <alignment vertical="center"/>
    </xf>
    <xf numFmtId="0" fontId="70" fillId="0" borderId="0" xfId="0" applyFont="1" applyFill="1" applyBorder="1" applyAlignment="1">
      <alignment vertical="center"/>
    </xf>
    <xf numFmtId="0" fontId="46" fillId="0" borderId="0" xfId="0" applyFont="1" applyFill="1" applyBorder="1" applyAlignment="1">
      <alignment vertical="center" wrapText="1"/>
    </xf>
    <xf numFmtId="0" fontId="46" fillId="0" borderId="0" xfId="0" applyFont="1" applyAlignment="1">
      <alignment vertical="center" wrapText="1"/>
    </xf>
    <xf numFmtId="0" fontId="54" fillId="0" borderId="34" xfId="0" applyFont="1" applyFill="1" applyBorder="1" applyAlignment="1">
      <alignment vertical="center"/>
    </xf>
    <xf numFmtId="0" fontId="46" fillId="0" borderId="34" xfId="0" applyFont="1" applyFill="1" applyBorder="1" applyAlignment="1">
      <alignment vertical="center"/>
    </xf>
    <xf numFmtId="0" fontId="46" fillId="0" borderId="34" xfId="0" applyFont="1" applyFill="1" applyBorder="1" applyAlignment="1">
      <alignment vertical="center" wrapText="1"/>
    </xf>
    <xf numFmtId="0" fontId="46" fillId="4" borderId="0" xfId="0" applyFont="1" applyFill="1" applyBorder="1" applyAlignment="1">
      <alignment vertical="center" wrapText="1"/>
    </xf>
    <xf numFmtId="0" fontId="47" fillId="4" borderId="0" xfId="0" applyFont="1" applyFill="1" applyBorder="1" applyAlignment="1">
      <alignment vertical="center"/>
    </xf>
    <xf numFmtId="0" fontId="46" fillId="4" borderId="0" xfId="0" applyFont="1" applyFill="1" applyAlignment="1">
      <alignment vertical="center" wrapText="1"/>
    </xf>
    <xf numFmtId="0" fontId="69" fillId="4" borderId="20" xfId="0" applyFont="1" applyFill="1" applyBorder="1" applyAlignment="1" applyProtection="1">
      <alignment vertical="center"/>
      <protection locked="0"/>
    </xf>
    <xf numFmtId="0" fontId="47" fillId="0" borderId="34" xfId="0" applyFont="1" applyFill="1" applyBorder="1" applyAlignment="1" applyProtection="1">
      <alignment vertical="center"/>
      <protection locked="0"/>
    </xf>
    <xf numFmtId="0" fontId="69" fillId="4" borderId="18" xfId="0" applyFont="1" applyFill="1" applyBorder="1" applyAlignment="1" applyProtection="1">
      <alignment vertical="center"/>
      <protection locked="0"/>
    </xf>
    <xf numFmtId="0" fontId="69" fillId="0" borderId="18" xfId="0" applyFont="1" applyFill="1" applyBorder="1" applyAlignment="1" applyProtection="1">
      <alignment vertical="center"/>
      <protection locked="0"/>
    </xf>
    <xf numFmtId="0" fontId="69" fillId="0" borderId="14" xfId="0" applyFont="1" applyBorder="1" applyAlignment="1" applyProtection="1">
      <alignment vertical="center"/>
      <protection locked="0"/>
    </xf>
    <xf numFmtId="0" fontId="46" fillId="0" borderId="21" xfId="0" applyFont="1" applyFill="1" applyBorder="1" applyAlignment="1" applyProtection="1">
      <alignment vertical="center"/>
      <protection locked="0"/>
    </xf>
    <xf numFmtId="0" fontId="47" fillId="0" borderId="27" xfId="0" applyFont="1" applyFill="1" applyBorder="1" applyAlignment="1" applyProtection="1">
      <alignment vertical="center"/>
      <protection locked="0"/>
    </xf>
    <xf numFmtId="0" fontId="69" fillId="0" borderId="27"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69" fillId="0" borderId="28" xfId="0" applyFont="1" applyBorder="1" applyAlignment="1" applyProtection="1">
      <alignment vertical="center"/>
      <protection locked="0"/>
    </xf>
    <xf numFmtId="0" fontId="69" fillId="4" borderId="43" xfId="0" applyFont="1" applyFill="1" applyBorder="1" applyAlignment="1" applyProtection="1">
      <alignment vertical="center"/>
      <protection locked="0"/>
    </xf>
    <xf numFmtId="0" fontId="47" fillId="4" borderId="0" xfId="0" applyFont="1" applyFill="1" applyBorder="1" applyAlignment="1" applyProtection="1">
      <alignment vertical="center"/>
      <protection locked="0"/>
    </xf>
    <xf numFmtId="0" fontId="46" fillId="0" borderId="0" xfId="0" applyFont="1" applyFill="1" applyBorder="1" applyAlignment="1" applyProtection="1">
      <alignment vertical="center"/>
      <protection locked="0"/>
    </xf>
    <xf numFmtId="0" fontId="46" fillId="4" borderId="0" xfId="0" applyFont="1" applyFill="1" applyBorder="1" applyAlignment="1" applyProtection="1">
      <alignment vertical="center"/>
      <protection locked="0"/>
    </xf>
    <xf numFmtId="0" fontId="47" fillId="0" borderId="44" xfId="0" applyFont="1" applyBorder="1" applyAlignment="1" applyProtection="1">
      <alignment vertical="center"/>
      <protection locked="0"/>
    </xf>
    <xf numFmtId="0" fontId="46" fillId="0" borderId="88" xfId="0" applyFont="1" applyFill="1" applyBorder="1" applyAlignment="1" applyProtection="1">
      <alignment vertical="center"/>
      <protection locked="0"/>
    </xf>
    <xf numFmtId="0" fontId="46" fillId="0" borderId="0" xfId="0" applyFont="1" applyFill="1" applyBorder="1" applyAlignment="1" applyProtection="1">
      <alignment horizontal="center" vertical="center"/>
      <protection locked="0"/>
    </xf>
    <xf numFmtId="0" fontId="46" fillId="0" borderId="44" xfId="0" applyFont="1" applyBorder="1" applyAlignment="1" applyProtection="1">
      <alignment vertical="center"/>
      <protection locked="0"/>
    </xf>
    <xf numFmtId="0" fontId="47" fillId="0" borderId="43" xfId="0" applyFont="1" applyFill="1" applyBorder="1" applyAlignment="1" applyProtection="1">
      <alignment vertical="center"/>
      <protection locked="0"/>
    </xf>
    <xf numFmtId="0" fontId="46" fillId="0" borderId="44" xfId="0" applyFont="1" applyBorder="1" applyAlignment="1" applyProtection="1">
      <alignment horizontal="center" vertical="center"/>
      <protection locked="0"/>
    </xf>
    <xf numFmtId="0" fontId="69" fillId="0" borderId="44" xfId="0" applyFont="1" applyBorder="1" applyAlignment="1" applyProtection="1">
      <alignment vertical="center"/>
      <protection locked="0"/>
    </xf>
    <xf numFmtId="0" fontId="46" fillId="0" borderId="35" xfId="0" applyFont="1" applyFill="1" applyBorder="1" applyAlignment="1" applyProtection="1">
      <alignment horizontal="left" vertical="center"/>
      <protection locked="0"/>
    </xf>
    <xf numFmtId="0" fontId="47" fillId="0" borderId="25" xfId="0" applyFont="1" applyFill="1" applyBorder="1" applyAlignment="1" applyProtection="1">
      <alignment horizontal="center" vertical="center"/>
      <protection locked="0"/>
    </xf>
    <xf numFmtId="0" fontId="69" fillId="0" borderId="25" xfId="0" applyFont="1" applyFill="1" applyBorder="1" applyAlignment="1" applyProtection="1">
      <alignment horizontal="center" vertical="center"/>
      <protection locked="0"/>
    </xf>
    <xf numFmtId="0" fontId="69" fillId="4" borderId="25" xfId="0" applyFont="1" applyFill="1" applyBorder="1" applyAlignment="1" applyProtection="1">
      <alignment horizontal="center" vertical="center"/>
      <protection locked="0"/>
    </xf>
    <xf numFmtId="0" fontId="47" fillId="0" borderId="25" xfId="0" applyFont="1" applyFill="1" applyBorder="1" applyAlignment="1" applyProtection="1">
      <alignment horizontal="left" vertical="center"/>
      <protection locked="0"/>
    </xf>
    <xf numFmtId="0" fontId="69" fillId="0" borderId="26" xfId="0" applyFont="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6" fillId="0" borderId="0" xfId="0" applyFont="1" applyFill="1" applyBorder="1" applyAlignment="1" applyProtection="1">
      <alignment horizontal="left" vertical="center"/>
      <protection locked="0"/>
    </xf>
    <xf numFmtId="0" fontId="47"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protection locked="0"/>
    </xf>
    <xf numFmtId="0" fontId="69" fillId="0" borderId="0" xfId="0" applyFont="1" applyAlignment="1" applyProtection="1">
      <alignment horizontal="center" vertical="center"/>
      <protection locked="0"/>
    </xf>
    <xf numFmtId="0" fontId="70" fillId="0" borderId="0" xfId="0" applyFont="1" applyFill="1" applyBorder="1" applyAlignment="1">
      <alignment horizontal="left" vertical="center"/>
    </xf>
    <xf numFmtId="0" fontId="46" fillId="6" borderId="34" xfId="0" applyFont="1" applyFill="1" applyBorder="1" applyAlignment="1">
      <alignment vertical="center" wrapText="1"/>
    </xf>
    <xf numFmtId="0" fontId="47" fillId="6" borderId="34" xfId="0" applyFont="1" applyFill="1" applyBorder="1" applyAlignment="1">
      <alignment vertical="center"/>
    </xf>
    <xf numFmtId="0" fontId="69" fillId="6" borderId="27" xfId="0" applyFont="1" applyFill="1" applyBorder="1" applyAlignment="1" applyProtection="1">
      <alignment vertical="center"/>
      <protection locked="0"/>
    </xf>
    <xf numFmtId="0" fontId="69" fillId="6" borderId="34" xfId="0" applyFont="1" applyFill="1" applyBorder="1" applyAlignment="1" applyProtection="1">
      <alignment vertical="center"/>
      <protection locked="0"/>
    </xf>
    <xf numFmtId="0" fontId="47" fillId="6" borderId="34" xfId="0" applyFont="1" applyFill="1" applyBorder="1" applyAlignment="1" applyProtection="1">
      <alignment vertical="center"/>
      <protection locked="0"/>
    </xf>
    <xf numFmtId="0" fontId="69" fillId="0" borderId="36" xfId="0" applyFont="1" applyBorder="1" applyAlignment="1" applyProtection="1">
      <alignment vertical="center"/>
      <protection locked="0"/>
    </xf>
    <xf numFmtId="0" fontId="69" fillId="6" borderId="43" xfId="0" applyFont="1" applyFill="1" applyBorder="1" applyAlignment="1" applyProtection="1">
      <alignment vertical="center"/>
      <protection locked="0"/>
    </xf>
    <xf numFmtId="0" fontId="47" fillId="6" borderId="0" xfId="0" applyFont="1" applyFill="1" applyBorder="1" applyAlignment="1" applyProtection="1">
      <alignment vertical="center"/>
      <protection locked="0"/>
    </xf>
    <xf numFmtId="0" fontId="47" fillId="0" borderId="0" xfId="0" applyFont="1" applyFill="1" applyBorder="1" applyAlignment="1" applyProtection="1">
      <alignment vertical="center" wrapText="1"/>
      <protection locked="0"/>
    </xf>
    <xf numFmtId="0" fontId="69" fillId="0" borderId="89" xfId="0" applyFont="1" applyFill="1" applyBorder="1" applyAlignment="1" applyProtection="1">
      <alignment horizontal="center" vertical="center"/>
      <protection locked="0"/>
    </xf>
    <xf numFmtId="0" fontId="69" fillId="6" borderId="25" xfId="0" applyFont="1" applyFill="1" applyBorder="1" applyAlignment="1" applyProtection="1">
      <alignment horizontal="center" vertical="center"/>
      <protection locked="0"/>
    </xf>
    <xf numFmtId="0" fontId="54" fillId="0" borderId="0" xfId="0" applyFont="1" applyFill="1" applyBorder="1" applyAlignment="1">
      <alignment vertical="center"/>
    </xf>
    <xf numFmtId="0" fontId="47" fillId="0" borderId="0" xfId="0" applyFont="1" applyAlignment="1" applyProtection="1">
      <alignment horizontal="right" vertical="center"/>
      <protection locked="0"/>
    </xf>
    <xf numFmtId="0" fontId="69" fillId="0" borderId="0" xfId="0" applyFont="1" applyAlignment="1">
      <alignment horizontal="center" vertical="center"/>
    </xf>
    <xf numFmtId="49" fontId="68"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70" fillId="0" borderId="90" xfId="0" applyFont="1" applyFill="1" applyBorder="1" applyAlignment="1">
      <alignment vertical="center"/>
    </xf>
    <xf numFmtId="0" fontId="54" fillId="0" borderId="91" xfId="0" applyFont="1" applyFill="1" applyBorder="1" applyAlignment="1">
      <alignment vertical="center"/>
    </xf>
    <xf numFmtId="0" fontId="54" fillId="0" borderId="27" xfId="0" applyFont="1" applyFill="1" applyBorder="1" applyAlignment="1">
      <alignment vertical="center"/>
    </xf>
    <xf numFmtId="0" fontId="47" fillId="0" borderId="24" xfId="0" applyFont="1" applyFill="1" applyBorder="1" applyAlignment="1">
      <alignment vertical="center"/>
    </xf>
    <xf numFmtId="0" fontId="47" fillId="0" borderId="25" xfId="0" applyFont="1" applyFill="1" applyBorder="1" applyAlignment="1">
      <alignment vertical="center"/>
    </xf>
    <xf numFmtId="0" fontId="69" fillId="4" borderId="25" xfId="0" applyFont="1" applyFill="1" applyBorder="1" applyAlignment="1">
      <alignment vertical="center"/>
    </xf>
    <xf numFmtId="0" fontId="46" fillId="0" borderId="25" xfId="0" applyFont="1" applyFill="1" applyBorder="1" applyAlignment="1">
      <alignment vertical="center"/>
    </xf>
    <xf numFmtId="0" fontId="69" fillId="0" borderId="25" xfId="0" applyFont="1" applyFill="1" applyBorder="1" applyAlignment="1">
      <alignment vertical="center"/>
    </xf>
    <xf numFmtId="0" fontId="69" fillId="4" borderId="25" xfId="0" applyFont="1" applyFill="1" applyBorder="1" applyAlignment="1">
      <alignment vertical="center"/>
    </xf>
    <xf numFmtId="0" fontId="46" fillId="28" borderId="25" xfId="0" applyFont="1" applyFill="1" applyBorder="1" applyAlignment="1">
      <alignment vertical="center"/>
    </xf>
    <xf numFmtId="0" fontId="47" fillId="0" borderId="26" xfId="0" applyFont="1" applyBorder="1" applyAlignment="1">
      <alignment vertical="center"/>
    </xf>
    <xf numFmtId="0" fontId="54" fillId="0" borderId="43" xfId="0" applyFont="1" applyFill="1" applyBorder="1" applyAlignment="1">
      <alignment vertical="center"/>
    </xf>
    <xf numFmtId="0" fontId="46" fillId="0" borderId="90" xfId="0" applyFont="1" applyFill="1" applyBorder="1" applyAlignment="1">
      <alignment horizontal="center" vertical="center"/>
    </xf>
    <xf numFmtId="176" fontId="46" fillId="0" borderId="0" xfId="0" applyNumberFormat="1" applyFont="1" applyFill="1" applyBorder="1" applyAlignment="1">
      <alignment vertical="center" wrapText="1"/>
    </xf>
    <xf numFmtId="0" fontId="47" fillId="0" borderId="44" xfId="0" applyFont="1" applyBorder="1" applyAlignment="1">
      <alignment vertical="center"/>
    </xf>
    <xf numFmtId="0" fontId="46" fillId="0" borderId="92" xfId="0" applyFont="1" applyFill="1" applyBorder="1" applyAlignment="1">
      <alignment horizontal="center" vertical="center"/>
    </xf>
    <xf numFmtId="0" fontId="46" fillId="0" borderId="70" xfId="0" applyFont="1" applyFill="1" applyBorder="1" applyAlignment="1">
      <alignment vertical="center"/>
    </xf>
    <xf numFmtId="176" fontId="46" fillId="0" borderId="70" xfId="0" applyNumberFormat="1" applyFont="1" applyFill="1" applyBorder="1" applyAlignment="1">
      <alignment vertical="center" wrapText="1"/>
    </xf>
    <xf numFmtId="0" fontId="69" fillId="0" borderId="70" xfId="0" applyFont="1" applyFill="1" applyBorder="1" applyAlignment="1">
      <alignment vertical="center"/>
    </xf>
    <xf numFmtId="0" fontId="69" fillId="0" borderId="70" xfId="0" applyFont="1" applyFill="1" applyBorder="1" applyAlignment="1">
      <alignment vertical="center"/>
    </xf>
    <xf numFmtId="0" fontId="47" fillId="0" borderId="70" xfId="0" applyFont="1" applyFill="1" applyBorder="1" applyAlignment="1">
      <alignment vertical="center"/>
    </xf>
    <xf numFmtId="0" fontId="47" fillId="0" borderId="93" xfId="0" applyFont="1" applyBorder="1" applyAlignment="1">
      <alignment vertical="center"/>
    </xf>
    <xf numFmtId="0" fontId="54" fillId="0" borderId="35" xfId="0" applyFont="1" applyFill="1" applyBorder="1" applyAlignment="1">
      <alignment vertical="center"/>
    </xf>
    <xf numFmtId="0" fontId="46" fillId="0" borderId="35" xfId="0" applyFont="1" applyFill="1" applyBorder="1" applyAlignment="1">
      <alignment horizontal="center" vertical="center"/>
    </xf>
    <xf numFmtId="176" fontId="46" fillId="0" borderId="34" xfId="0" applyNumberFormat="1" applyFont="1" applyFill="1" applyBorder="1" applyAlignment="1">
      <alignment vertical="center" wrapText="1"/>
    </xf>
    <xf numFmtId="0" fontId="47" fillId="0" borderId="34" xfId="0" applyFont="1" applyFill="1" applyBorder="1" applyAlignment="1">
      <alignment vertical="center"/>
    </xf>
    <xf numFmtId="0" fontId="47" fillId="0" borderId="36" xfId="0" applyFont="1" applyBorder="1" applyAlignment="1">
      <alignment vertical="center"/>
    </xf>
    <xf numFmtId="0" fontId="54" fillId="0" borderId="18" xfId="0" applyFont="1" applyFill="1" applyBorder="1" applyAlignment="1">
      <alignment vertical="center"/>
    </xf>
    <xf numFmtId="0" fontId="46" fillId="0" borderId="0" xfId="0" applyFont="1" applyFill="1" applyBorder="1" applyAlignment="1">
      <alignment horizontal="center" vertical="center"/>
    </xf>
    <xf numFmtId="0" fontId="47" fillId="0" borderId="0" xfId="0" applyFont="1" applyBorder="1" applyAlignment="1">
      <alignment vertical="center"/>
    </xf>
    <xf numFmtId="0" fontId="70" fillId="0" borderId="21" xfId="0" applyFont="1" applyFill="1" applyBorder="1" applyAlignment="1">
      <alignment vertical="center"/>
    </xf>
    <xf numFmtId="0" fontId="70" fillId="0" borderId="18" xfId="0" applyFont="1" applyFill="1" applyBorder="1" applyAlignment="1">
      <alignment vertical="center"/>
    </xf>
    <xf numFmtId="0" fontId="70" fillId="0" borderId="87" xfId="0" applyFont="1" applyFill="1" applyBorder="1" applyAlignment="1">
      <alignment vertical="center"/>
    </xf>
    <xf numFmtId="0" fontId="66" fillId="0" borderId="94" xfId="0" applyFont="1" applyFill="1" applyBorder="1" applyAlignment="1">
      <alignment horizontal="center" vertical="center"/>
    </xf>
    <xf numFmtId="0" fontId="69" fillId="4" borderId="95" xfId="0" applyFont="1" applyFill="1" applyBorder="1" applyAlignment="1">
      <alignment horizontal="center" vertical="center"/>
    </xf>
    <xf numFmtId="0" fontId="69" fillId="4" borderId="96" xfId="0" applyFont="1" applyFill="1" applyBorder="1" applyAlignment="1">
      <alignment horizontal="center" vertical="center"/>
    </xf>
    <xf numFmtId="0" fontId="46" fillId="0" borderId="84" xfId="0" applyFont="1" applyFill="1" applyBorder="1" applyAlignment="1">
      <alignment vertical="center"/>
    </xf>
    <xf numFmtId="0" fontId="73" fillId="0" borderId="0" xfId="0" applyFont="1" applyFill="1" applyBorder="1" applyAlignment="1">
      <alignment vertical="center" wrapText="1"/>
    </xf>
    <xf numFmtId="0" fontId="73" fillId="0" borderId="44" xfId="0" applyFont="1" applyBorder="1" applyAlignment="1">
      <alignment vertical="center" wrapText="1"/>
    </xf>
    <xf numFmtId="0" fontId="49" fillId="4" borderId="96" xfId="0" applyFont="1" applyFill="1" applyBorder="1" applyAlignment="1">
      <alignment horizontal="center" vertical="center"/>
    </xf>
    <xf numFmtId="0" fontId="54" fillId="0" borderId="30" xfId="0" applyFont="1" applyFill="1" applyBorder="1" applyAlignment="1">
      <alignment vertical="center"/>
    </xf>
    <xf numFmtId="0" fontId="46" fillId="0" borderId="97" xfId="0" applyFont="1" applyFill="1" applyBorder="1" applyAlignment="1">
      <alignment horizontal="center" vertical="center"/>
    </xf>
    <xf numFmtId="0" fontId="46" fillId="0" borderId="98" xfId="0" applyFont="1" applyFill="1" applyBorder="1" applyAlignment="1">
      <alignment vertical="center"/>
    </xf>
    <xf numFmtId="0" fontId="46" fillId="0" borderId="98" xfId="0" applyFont="1" applyFill="1" applyBorder="1" applyAlignment="1">
      <alignment vertical="center" wrapText="1"/>
    </xf>
    <xf numFmtId="0" fontId="47" fillId="0" borderId="54" xfId="0" applyFont="1" applyBorder="1" applyAlignment="1">
      <alignment vertical="center"/>
    </xf>
    <xf numFmtId="0" fontId="74" fillId="0" borderId="21" xfId="0" applyFont="1" applyFill="1" applyBorder="1" applyAlignment="1">
      <alignment vertical="center"/>
    </xf>
    <xf numFmtId="0" fontId="74" fillId="0" borderId="27" xfId="0" applyFont="1" applyFill="1" applyBorder="1" applyAlignment="1">
      <alignment vertical="center"/>
    </xf>
    <xf numFmtId="0" fontId="75" fillId="0" borderId="25" xfId="0" applyFont="1" applyFill="1" applyBorder="1" applyAlignment="1">
      <alignment vertical="center"/>
    </xf>
    <xf numFmtId="0" fontId="46" fillId="0" borderId="99" xfId="0" applyFont="1" applyFill="1" applyBorder="1" applyAlignment="1">
      <alignment horizontal="center" vertical="center"/>
    </xf>
    <xf numFmtId="0" fontId="69" fillId="4" borderId="100" xfId="0" applyFont="1" applyFill="1" applyBorder="1" applyAlignment="1">
      <alignment vertical="center"/>
    </xf>
    <xf numFmtId="0" fontId="49" fillId="0" borderId="100" xfId="0" applyFont="1" applyFill="1" applyBorder="1" applyAlignment="1">
      <alignment horizontal="center" vertical="center"/>
    </xf>
    <xf numFmtId="0" fontId="69" fillId="4" borderId="101" xfId="0" applyFont="1" applyFill="1" applyBorder="1" applyAlignment="1">
      <alignment vertical="center"/>
    </xf>
    <xf numFmtId="0" fontId="49" fillId="0" borderId="101" xfId="0" applyFont="1" applyFill="1" applyBorder="1" applyAlignment="1">
      <alignment horizontal="center" vertical="center"/>
    </xf>
    <xf numFmtId="0" fontId="49" fillId="0" borderId="96" xfId="0" applyFont="1" applyFill="1" applyBorder="1" applyAlignment="1">
      <alignment horizontal="center" vertical="center"/>
    </xf>
    <xf numFmtId="176" fontId="46" fillId="0" borderId="98" xfId="0" applyNumberFormat="1" applyFont="1" applyFill="1" applyBorder="1" applyAlignment="1">
      <alignment vertical="center" wrapText="1"/>
    </xf>
    <xf numFmtId="0" fontId="69" fillId="0" borderId="98" xfId="0" applyFont="1" applyFill="1" applyBorder="1" applyAlignment="1">
      <alignment vertical="center"/>
    </xf>
    <xf numFmtId="0" fontId="47" fillId="0" borderId="98" xfId="0" applyFont="1" applyFill="1" applyBorder="1" applyAlignment="1">
      <alignment vertical="center"/>
    </xf>
    <xf numFmtId="0" fontId="47" fillId="0" borderId="102" xfId="0" applyFont="1" applyBorder="1" applyAlignment="1">
      <alignment vertical="center"/>
    </xf>
    <xf numFmtId="0" fontId="46" fillId="22" borderId="0" xfId="0" applyFont="1" applyFill="1" applyBorder="1" applyAlignment="1">
      <alignment vertical="center" wrapText="1"/>
    </xf>
    <xf numFmtId="0" fontId="47" fillId="22" borderId="0" xfId="0" applyFont="1" applyFill="1" applyBorder="1" applyAlignment="1">
      <alignment vertical="center"/>
    </xf>
    <xf numFmtId="0" fontId="46" fillId="22" borderId="0" xfId="0" applyFont="1" applyFill="1" applyAlignment="1">
      <alignment vertical="center" wrapText="1"/>
    </xf>
    <xf numFmtId="49" fontId="46" fillId="0" borderId="18" xfId="0" applyNumberFormat="1" applyFont="1" applyFill="1" applyBorder="1" applyAlignment="1">
      <alignment horizontal="left" vertical="center" wrapText="1"/>
    </xf>
    <xf numFmtId="49" fontId="46" fillId="0" borderId="18" xfId="0" applyNumberFormat="1" applyFont="1" applyBorder="1" applyAlignment="1">
      <alignment horizontal="left" vertical="center" wrapText="1"/>
    </xf>
    <xf numFmtId="0" fontId="47" fillId="22" borderId="103" xfId="0" applyFont="1" applyFill="1" applyBorder="1" applyAlignment="1">
      <alignment horizontal="center" vertical="center" wrapText="1"/>
    </xf>
    <xf numFmtId="0" fontId="47" fillId="22" borderId="104" xfId="0" applyFont="1" applyFill="1" applyBorder="1" applyAlignment="1">
      <alignment horizontal="center" vertical="center" wrapText="1"/>
    </xf>
    <xf numFmtId="0" fontId="47" fillId="28" borderId="76" xfId="0" applyFont="1" applyFill="1" applyBorder="1" applyAlignment="1">
      <alignment vertical="center" wrapText="1"/>
    </xf>
    <xf numFmtId="0" fontId="47" fillId="22" borderId="105" xfId="0" applyFont="1" applyFill="1" applyBorder="1" applyAlignment="1">
      <alignment horizontal="center" vertical="center" wrapText="1"/>
    </xf>
    <xf numFmtId="0" fontId="47" fillId="22" borderId="106" xfId="0" applyFont="1" applyFill="1" applyBorder="1" applyAlignment="1">
      <alignment horizontal="center" vertical="center" wrapText="1"/>
    </xf>
    <xf numFmtId="0" fontId="47" fillId="22" borderId="107" xfId="0" applyFont="1" applyFill="1" applyBorder="1" applyAlignment="1">
      <alignment horizontal="center" vertical="center" wrapText="1"/>
    </xf>
    <xf numFmtId="0" fontId="47" fillId="22" borderId="108" xfId="0" applyFont="1" applyFill="1" applyBorder="1" applyAlignment="1">
      <alignment horizontal="center" vertical="center" wrapText="1"/>
    </xf>
    <xf numFmtId="0" fontId="47" fillId="22" borderId="109" xfId="0" applyFont="1" applyFill="1" applyBorder="1" applyAlignment="1">
      <alignment horizontal="center" vertical="center" wrapText="1"/>
    </xf>
    <xf numFmtId="49" fontId="46" fillId="0" borderId="0" xfId="0" applyNumberFormat="1" applyFont="1" applyFill="1" applyBorder="1" applyAlignment="1">
      <alignment horizontal="left" vertical="center" wrapText="1"/>
    </xf>
    <xf numFmtId="49" fontId="46" fillId="0" borderId="0" xfId="0" applyNumberFormat="1" applyFont="1" applyAlignment="1">
      <alignment horizontal="left" vertical="center" wrapText="1"/>
    </xf>
    <xf numFmtId="0" fontId="46" fillId="6" borderId="0" xfId="0" applyFont="1" applyFill="1" applyBorder="1" applyAlignment="1">
      <alignment vertical="center" wrapText="1"/>
    </xf>
    <xf numFmtId="0" fontId="47" fillId="6" borderId="0" xfId="0" applyFont="1" applyFill="1" applyBorder="1" applyAlignment="1">
      <alignment vertical="center"/>
    </xf>
    <xf numFmtId="0" fontId="46" fillId="6" borderId="0" xfId="0" applyFont="1" applyFill="1" applyAlignment="1">
      <alignment vertical="center" wrapText="1"/>
    </xf>
    <xf numFmtId="49" fontId="46" fillId="0" borderId="0" xfId="0" applyNumberFormat="1" applyFont="1" applyFill="1" applyBorder="1" applyAlignment="1">
      <alignment horizontal="left" vertical="center"/>
    </xf>
    <xf numFmtId="0" fontId="47" fillId="29" borderId="103" xfId="0" applyFont="1" applyFill="1" applyBorder="1" applyAlignment="1">
      <alignment horizontal="center" vertical="center" wrapText="1"/>
    </xf>
    <xf numFmtId="0" fontId="47" fillId="28" borderId="110" xfId="0" applyFont="1" applyFill="1" applyBorder="1" applyAlignment="1">
      <alignment vertical="center"/>
    </xf>
    <xf numFmtId="0" fontId="47" fillId="28" borderId="110" xfId="0" applyFont="1" applyFill="1" applyBorder="1" applyAlignment="1">
      <alignment vertical="center" wrapText="1"/>
    </xf>
    <xf numFmtId="0" fontId="47" fillId="29" borderId="110" xfId="0" applyFont="1" applyFill="1" applyBorder="1" applyAlignment="1">
      <alignment vertical="center"/>
    </xf>
    <xf numFmtId="0" fontId="47" fillId="28" borderId="111" xfId="0" applyFont="1" applyFill="1" applyBorder="1" applyAlignment="1">
      <alignment vertical="center" wrapText="1"/>
    </xf>
    <xf numFmtId="0" fontId="47" fillId="29" borderId="104" xfId="0" applyFont="1" applyFill="1" applyBorder="1" applyAlignment="1">
      <alignment horizontal="center" vertical="center" wrapText="1"/>
    </xf>
    <xf numFmtId="0" fontId="47" fillId="28" borderId="70" xfId="0" applyFont="1" applyFill="1" applyBorder="1" applyAlignment="1">
      <alignment vertical="center" wrapText="1"/>
    </xf>
    <xf numFmtId="0" fontId="47" fillId="28" borderId="70" xfId="0" applyFont="1" applyFill="1" applyBorder="1" applyAlignment="1">
      <alignment vertical="center"/>
    </xf>
    <xf numFmtId="0" fontId="47" fillId="29" borderId="70" xfId="0" applyFont="1" applyFill="1" applyBorder="1" applyAlignment="1">
      <alignment vertical="center"/>
    </xf>
    <xf numFmtId="0" fontId="47" fillId="28" borderId="70" xfId="0" applyFont="1" applyFill="1" applyBorder="1" applyAlignment="1">
      <alignment horizontal="center" vertical="center"/>
    </xf>
    <xf numFmtId="0" fontId="47" fillId="28" borderId="70" xfId="0" applyFont="1" applyFill="1" applyBorder="1" applyAlignment="1">
      <alignment horizontal="center" vertical="center" wrapText="1"/>
    </xf>
    <xf numFmtId="0" fontId="47" fillId="29" borderId="109" xfId="0" applyFont="1" applyFill="1" applyBorder="1" applyAlignment="1">
      <alignment horizontal="center" vertical="center" wrapText="1"/>
    </xf>
    <xf numFmtId="0" fontId="47" fillId="0" borderId="112" xfId="0" applyFont="1" applyFill="1" applyBorder="1" applyAlignment="1">
      <alignment vertical="center"/>
    </xf>
    <xf numFmtId="0" fontId="47" fillId="0" borderId="112" xfId="0" applyFont="1" applyFill="1" applyBorder="1" applyAlignment="1">
      <alignment vertical="center" wrapText="1"/>
    </xf>
    <xf numFmtId="0" fontId="47" fillId="28" borderId="112" xfId="0" applyFont="1" applyFill="1" applyBorder="1" applyAlignment="1">
      <alignment vertical="center"/>
    </xf>
    <xf numFmtId="0" fontId="47" fillId="29" borderId="112" xfId="0" applyFont="1" applyFill="1" applyBorder="1" applyAlignment="1">
      <alignment vertical="center"/>
    </xf>
    <xf numFmtId="0" fontId="47" fillId="28" borderId="112" xfId="0" applyFont="1" applyFill="1" applyBorder="1" applyAlignment="1">
      <alignment vertical="center" wrapText="1"/>
    </xf>
    <xf numFmtId="0" fontId="47" fillId="28" borderId="113" xfId="0" applyFont="1" applyFill="1" applyBorder="1" applyAlignment="1">
      <alignment vertical="center" wrapText="1"/>
    </xf>
    <xf numFmtId="0" fontId="76" fillId="28" borderId="0" xfId="0" applyFont="1" applyFill="1" applyBorder="1" applyAlignment="1">
      <alignment vertical="center" wrapText="1"/>
    </xf>
    <xf numFmtId="0" fontId="76" fillId="28" borderId="0" xfId="0" applyFont="1" applyFill="1" applyAlignment="1">
      <alignment vertical="center" wrapText="1"/>
    </xf>
    <xf numFmtId="0" fontId="46" fillId="28" borderId="0" xfId="0" applyFont="1" applyFill="1" applyBorder="1" applyAlignment="1">
      <alignment vertical="center" wrapText="1"/>
    </xf>
    <xf numFmtId="0" fontId="76" fillId="22" borderId="66" xfId="0" applyFont="1" applyFill="1" applyBorder="1" applyAlignment="1">
      <alignment vertical="center" wrapText="1"/>
    </xf>
    <xf numFmtId="0" fontId="46" fillId="28" borderId="51" xfId="0" applyFont="1" applyFill="1" applyBorder="1" applyAlignment="1">
      <alignment vertical="center"/>
    </xf>
    <xf numFmtId="0" fontId="66" fillId="28" borderId="51" xfId="0" applyFont="1" applyFill="1" applyBorder="1" applyAlignment="1">
      <alignment vertical="center"/>
    </xf>
    <xf numFmtId="0" fontId="66" fillId="28" borderId="114" xfId="0" applyFont="1" applyFill="1" applyBorder="1" applyAlignment="1">
      <alignment vertical="center"/>
    </xf>
    <xf numFmtId="0" fontId="76" fillId="22" borderId="115" xfId="0" applyFont="1" applyFill="1" applyBorder="1" applyAlignment="1">
      <alignment vertical="center" wrapText="1"/>
    </xf>
    <xf numFmtId="0" fontId="46" fillId="28" borderId="18" xfId="0" applyFont="1" applyFill="1" applyBorder="1" applyAlignment="1">
      <alignment vertical="center"/>
    </xf>
    <xf numFmtId="0" fontId="66" fillId="28" borderId="18" xfId="0" applyFont="1" applyFill="1" applyBorder="1" applyAlignment="1">
      <alignment vertical="center"/>
    </xf>
    <xf numFmtId="0" fontId="66" fillId="28" borderId="14" xfId="0" applyFont="1" applyFill="1" applyBorder="1" applyAlignment="1">
      <alignment vertical="center"/>
    </xf>
    <xf numFmtId="0" fontId="76" fillId="22" borderId="47" xfId="0" applyFont="1" applyFill="1" applyBorder="1" applyAlignment="1">
      <alignment vertical="center" wrapText="1"/>
    </xf>
    <xf numFmtId="0" fontId="46" fillId="28" borderId="48" xfId="0" applyFont="1" applyFill="1" applyBorder="1" applyAlignment="1">
      <alignment vertical="center"/>
    </xf>
    <xf numFmtId="0" fontId="76" fillId="28" borderId="48" xfId="0" applyFont="1" applyFill="1" applyBorder="1" applyAlignment="1">
      <alignment vertical="center" wrapText="1"/>
    </xf>
    <xf numFmtId="0" fontId="76" fillId="28" borderId="116" xfId="0" applyFont="1" applyFill="1" applyBorder="1" applyAlignment="1">
      <alignment vertical="center" wrapText="1"/>
    </xf>
    <xf numFmtId="0" fontId="47" fillId="28" borderId="0" xfId="0" applyFont="1" applyFill="1" applyBorder="1" applyAlignment="1">
      <alignment horizontal="right" vertical="top"/>
    </xf>
    <xf numFmtId="0" fontId="47" fillId="28" borderId="0" xfId="0" applyFont="1" applyFill="1" applyBorder="1" applyAlignment="1">
      <alignment vertical="top"/>
    </xf>
    <xf numFmtId="0" fontId="47" fillId="28" borderId="0" xfId="0" applyFont="1" applyFill="1" applyBorder="1" applyAlignment="1">
      <alignment horizontal="right" vertical="top" wrapText="1"/>
    </xf>
    <xf numFmtId="0" fontId="76" fillId="28" borderId="48" xfId="0" applyFont="1" applyFill="1" applyBorder="1" applyAlignment="1">
      <alignment vertical="center" wrapText="1"/>
    </xf>
    <xf numFmtId="0" fontId="47" fillId="28" borderId="0" xfId="0" applyFont="1" applyFill="1" applyBorder="1" applyAlignment="1">
      <alignment vertical="top" wrapText="1"/>
    </xf>
    <xf numFmtId="0" fontId="47" fillId="28" borderId="0" xfId="0" applyFont="1" applyFill="1" applyAlignment="1">
      <alignment vertical="top" wrapText="1"/>
    </xf>
    <xf numFmtId="0" fontId="76" fillId="28" borderId="66" xfId="0" applyFont="1" applyFill="1" applyBorder="1" applyAlignment="1">
      <alignment vertical="center" wrapText="1"/>
    </xf>
    <xf numFmtId="0" fontId="76" fillId="28" borderId="51" xfId="0" applyFont="1" applyFill="1" applyBorder="1" applyAlignment="1">
      <alignment vertical="center" wrapText="1"/>
    </xf>
    <xf numFmtId="0" fontId="76" fillId="28" borderId="67" xfId="0" applyFont="1" applyFill="1" applyBorder="1" applyAlignment="1">
      <alignment vertical="center" wrapText="1"/>
    </xf>
    <xf numFmtId="0" fontId="76" fillId="28" borderId="50" xfId="0" applyFont="1" applyFill="1" applyBorder="1" applyAlignment="1">
      <alignment vertical="center" wrapText="1"/>
    </xf>
    <xf numFmtId="0" fontId="76" fillId="28" borderId="68" xfId="0" applyFont="1" applyFill="1" applyBorder="1" applyAlignment="1">
      <alignment vertical="center" wrapText="1"/>
    </xf>
    <xf numFmtId="0" fontId="76" fillId="0" borderId="50" xfId="0" applyFont="1" applyFill="1" applyBorder="1" applyAlignment="1">
      <alignment vertical="center"/>
    </xf>
    <xf numFmtId="0" fontId="76" fillId="0" borderId="0" xfId="0" applyFont="1" applyFill="1" applyBorder="1" applyAlignment="1">
      <alignment vertical="center"/>
    </xf>
    <xf numFmtId="0" fontId="76" fillId="0" borderId="0" xfId="0" applyFont="1" applyFill="1" applyBorder="1" applyAlignment="1">
      <alignment vertical="center" wrapText="1"/>
    </xf>
    <xf numFmtId="0" fontId="76" fillId="28" borderId="50" xfId="0" applyFont="1" applyFill="1" applyBorder="1" applyAlignment="1">
      <alignment vertical="center"/>
    </xf>
    <xf numFmtId="0" fontId="77" fillId="28" borderId="0" xfId="0" applyFont="1" applyFill="1" applyBorder="1" applyAlignment="1">
      <alignment vertical="center"/>
    </xf>
    <xf numFmtId="0" fontId="76" fillId="28" borderId="0" xfId="0" applyFont="1" applyFill="1" applyBorder="1" applyAlignment="1">
      <alignment vertical="center"/>
    </xf>
    <xf numFmtId="0" fontId="67" fillId="0" borderId="0" xfId="0" applyFont="1" applyFill="1" applyAlignment="1">
      <alignment vertical="center"/>
    </xf>
    <xf numFmtId="177" fontId="72" fillId="0" borderId="0" xfId="0" applyNumberFormat="1" applyFont="1" applyFill="1" applyBorder="1" applyAlignment="1">
      <alignment vertical="center"/>
    </xf>
    <xf numFmtId="0" fontId="72" fillId="0" borderId="0" xfId="0" applyFont="1" applyFill="1" applyBorder="1" applyAlignment="1">
      <alignment vertical="center"/>
    </xf>
    <xf numFmtId="0" fontId="66"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0" xfId="0" applyFont="1" applyFill="1" applyBorder="1" applyAlignment="1">
      <alignment horizontal="left" vertical="center"/>
    </xf>
    <xf numFmtId="177" fontId="72" fillId="0" borderId="23" xfId="0" applyNumberFormat="1" applyFont="1" applyFill="1" applyBorder="1" applyAlignment="1">
      <alignment vertical="center"/>
    </xf>
    <xf numFmtId="0" fontId="66" fillId="0" borderId="0" xfId="0" applyFont="1" applyFill="1" applyAlignment="1">
      <alignment horizontal="right" vertical="center"/>
    </xf>
    <xf numFmtId="0" fontId="66" fillId="0" borderId="21" xfId="0" applyFont="1" applyFill="1" applyBorder="1" applyAlignment="1">
      <alignment vertical="center"/>
    </xf>
    <xf numFmtId="0" fontId="72" fillId="28" borderId="28" xfId="0" applyFont="1" applyFill="1" applyBorder="1" applyAlignment="1">
      <alignment vertical="center" wrapText="1" shrinkToFit="1"/>
    </xf>
    <xf numFmtId="0" fontId="72" fillId="4" borderId="117" xfId="0" applyFont="1" applyFill="1" applyBorder="1" applyAlignment="1">
      <alignment vertical="center"/>
    </xf>
    <xf numFmtId="0" fontId="72" fillId="4" borderId="118" xfId="0" applyFont="1" applyFill="1" applyBorder="1" applyAlignment="1">
      <alignment vertical="center"/>
    </xf>
    <xf numFmtId="0" fontId="72" fillId="4" borderId="119" xfId="0" applyFont="1" applyFill="1" applyBorder="1" applyAlignment="1">
      <alignment vertical="center"/>
    </xf>
    <xf numFmtId="0" fontId="72" fillId="28" borderId="43" xfId="0" applyFont="1" applyFill="1" applyBorder="1" applyAlignment="1">
      <alignment vertical="center"/>
    </xf>
    <xf numFmtId="0" fontId="72" fillId="28" borderId="44" xfId="0" applyFont="1" applyFill="1" applyBorder="1" applyAlignment="1">
      <alignment vertical="center" wrapText="1" shrinkToFit="1"/>
    </xf>
    <xf numFmtId="0" fontId="72" fillId="28" borderId="120" xfId="0" applyFont="1" applyFill="1" applyBorder="1" applyAlignment="1">
      <alignment horizontal="center" vertical="center" wrapText="1"/>
    </xf>
    <xf numFmtId="0" fontId="72" fillId="28" borderId="87" xfId="0" applyFont="1" applyFill="1" applyBorder="1" applyAlignment="1">
      <alignment vertical="center" wrapText="1"/>
    </xf>
    <xf numFmtId="0" fontId="72" fillId="28" borderId="35" xfId="0" applyFont="1" applyFill="1" applyBorder="1" applyAlignment="1">
      <alignment vertical="center" wrapText="1" shrinkToFit="1"/>
    </xf>
    <xf numFmtId="0" fontId="72" fillId="28" borderId="36" xfId="0" applyFont="1" applyFill="1" applyBorder="1" applyAlignment="1">
      <alignment vertical="center" wrapText="1" shrinkToFit="1"/>
    </xf>
    <xf numFmtId="0" fontId="72" fillId="28" borderId="40" xfId="0" applyFont="1" applyFill="1" applyBorder="1" applyAlignment="1">
      <alignment horizontal="center" vertical="center" wrapText="1" shrinkToFit="1"/>
    </xf>
    <xf numFmtId="0" fontId="66" fillId="28" borderId="30" xfId="0" applyFont="1" applyFill="1" applyBorder="1" applyAlignment="1">
      <alignment horizontal="center" vertical="center" textRotation="255" wrapText="1"/>
    </xf>
    <xf numFmtId="0" fontId="72" fillId="28" borderId="35" xfId="0" applyFont="1" applyFill="1" applyBorder="1" applyAlignment="1">
      <alignment horizontal="center" vertical="center" wrapText="1" shrinkToFit="1"/>
    </xf>
    <xf numFmtId="0" fontId="72" fillId="28" borderId="34" xfId="0" applyFont="1" applyFill="1" applyBorder="1" applyAlignment="1">
      <alignment horizontal="center" vertical="center" wrapText="1" shrinkToFit="1"/>
    </xf>
    <xf numFmtId="0" fontId="72" fillId="28" borderId="36" xfId="0" applyFont="1" applyFill="1" applyBorder="1" applyAlignment="1">
      <alignment horizontal="center" vertical="center" wrapText="1" shrinkToFit="1"/>
    </xf>
    <xf numFmtId="0" fontId="72" fillId="28" borderId="30" xfId="0" applyFont="1" applyFill="1" applyBorder="1" applyAlignment="1">
      <alignment horizontal="center" vertical="center" wrapText="1" shrinkToFit="1"/>
    </xf>
    <xf numFmtId="0" fontId="72" fillId="28" borderId="30" xfId="0" applyFont="1" applyFill="1" applyBorder="1" applyAlignment="1">
      <alignment horizontal="center" vertical="center" shrinkToFit="1"/>
    </xf>
    <xf numFmtId="0" fontId="72" fillId="28" borderId="35" xfId="0" applyFont="1" applyFill="1" applyBorder="1" applyAlignment="1">
      <alignment horizontal="center" vertical="center" shrinkToFit="1"/>
    </xf>
    <xf numFmtId="0" fontId="72" fillId="28" borderId="30" xfId="0" applyFont="1" applyFill="1" applyBorder="1" applyAlignment="1">
      <alignment horizontal="center" vertical="center" wrapText="1"/>
    </xf>
    <xf numFmtId="0" fontId="72" fillId="28" borderId="22" xfId="0" applyFont="1" applyFill="1" applyBorder="1" applyAlignment="1">
      <alignment horizontal="center" vertical="center" wrapText="1"/>
    </xf>
    <xf numFmtId="0" fontId="72" fillId="28" borderId="121" xfId="0" applyFont="1" applyFill="1" applyBorder="1" applyAlignment="1">
      <alignment horizontal="center" vertical="center" wrapText="1"/>
    </xf>
    <xf numFmtId="0" fontId="72" fillId="28" borderId="36" xfId="0" applyFont="1" applyFill="1" applyBorder="1" applyAlignment="1">
      <alignment horizontal="center" vertical="center" wrapText="1"/>
    </xf>
    <xf numFmtId="0" fontId="72" fillId="28" borderId="30" xfId="0" applyFont="1" applyFill="1" applyBorder="1" applyAlignment="1">
      <alignment horizontal="center" vertical="center" textRotation="255"/>
    </xf>
    <xf numFmtId="0" fontId="72" fillId="28" borderId="35" xfId="0" applyFont="1" applyFill="1" applyBorder="1" applyAlignment="1">
      <alignment horizontal="center" vertical="center"/>
    </xf>
    <xf numFmtId="0" fontId="72" fillId="28" borderId="34" xfId="0" applyFont="1" applyFill="1" applyBorder="1" applyAlignment="1">
      <alignment horizontal="center" vertical="center"/>
    </xf>
    <xf numFmtId="0" fontId="72" fillId="0" borderId="10" xfId="0" applyFont="1" applyFill="1" applyBorder="1" applyAlignment="1">
      <alignment vertical="center" wrapText="1"/>
    </xf>
    <xf numFmtId="0" fontId="72" fillId="0" borderId="99" xfId="0" applyFont="1" applyFill="1" applyBorder="1" applyAlignment="1">
      <alignment horizontal="center" vertical="center"/>
    </xf>
    <xf numFmtId="0" fontId="72" fillId="0" borderId="57" xfId="0" applyFont="1" applyFill="1" applyBorder="1" applyAlignment="1">
      <alignment horizontal="center" vertical="center"/>
    </xf>
    <xf numFmtId="0" fontId="72" fillId="0" borderId="57" xfId="0" applyFont="1" applyFill="1" applyBorder="1" applyAlignment="1" applyProtection="1">
      <alignment horizontal="center" vertical="center"/>
      <protection locked="0"/>
    </xf>
    <xf numFmtId="0" fontId="72" fillId="0" borderId="62" xfId="0" applyFont="1" applyFill="1" applyBorder="1" applyAlignment="1" applyProtection="1">
      <alignment horizontal="center" vertical="center"/>
      <protection locked="0"/>
    </xf>
    <xf numFmtId="0" fontId="72" fillId="0" borderId="10" xfId="0" applyFont="1" applyFill="1" applyBorder="1" applyAlignment="1" applyProtection="1">
      <alignment vertical="center" wrapText="1"/>
      <protection locked="0"/>
    </xf>
    <xf numFmtId="0" fontId="66" fillId="0" borderId="20" xfId="0" applyFont="1" applyFill="1" applyBorder="1" applyAlignment="1">
      <alignment vertical="center" wrapText="1"/>
    </xf>
    <xf numFmtId="38" fontId="72" fillId="0" borderId="10" xfId="49" applyFont="1" applyFill="1" applyBorder="1" applyAlignment="1" applyProtection="1">
      <alignment vertical="center" shrinkToFit="1"/>
      <protection locked="0"/>
    </xf>
    <xf numFmtId="40" fontId="72" fillId="0" borderId="11" xfId="49" applyNumberFormat="1" applyFont="1" applyFill="1" applyBorder="1" applyAlignment="1" applyProtection="1">
      <alignment vertical="center" shrinkToFit="1"/>
      <protection locked="0"/>
    </xf>
    <xf numFmtId="0" fontId="66" fillId="4" borderId="16" xfId="0" applyFont="1" applyFill="1" applyBorder="1" applyAlignment="1" applyProtection="1">
      <alignment horizontal="center" vertical="center"/>
      <protection locked="0"/>
    </xf>
    <xf numFmtId="0" fontId="78" fillId="4" borderId="14" xfId="0" applyFont="1" applyFill="1" applyBorder="1" applyAlignment="1" applyProtection="1">
      <alignment horizontal="center" vertical="center"/>
      <protection locked="0"/>
    </xf>
    <xf numFmtId="10" fontId="72" fillId="0" borderId="10" xfId="42" applyNumberFormat="1" applyFont="1" applyFill="1" applyBorder="1" applyAlignment="1">
      <alignment vertical="center" shrinkToFit="1"/>
    </xf>
    <xf numFmtId="0" fontId="72" fillId="4" borderId="18" xfId="0" applyFont="1" applyFill="1" applyBorder="1" applyAlignment="1" applyProtection="1">
      <alignment horizontal="center" vertical="center"/>
      <protection locked="0"/>
    </xf>
    <xf numFmtId="0" fontId="72" fillId="4" borderId="18" xfId="0" applyFont="1" applyFill="1" applyBorder="1" applyAlignment="1">
      <alignment horizontal="center" vertical="center"/>
    </xf>
    <xf numFmtId="0" fontId="66" fillId="0" borderId="18" xfId="0" applyFont="1" applyFill="1" applyBorder="1" applyAlignment="1">
      <alignment vertical="center"/>
    </xf>
    <xf numFmtId="0" fontId="66" fillId="0" borderId="18" xfId="0" applyFont="1" applyFill="1" applyBorder="1" applyAlignment="1">
      <alignment horizontal="center" vertical="center"/>
    </xf>
    <xf numFmtId="0" fontId="66" fillId="0" borderId="18" xfId="0" applyFont="1" applyFill="1" applyBorder="1" applyAlignment="1">
      <alignment vertical="center"/>
    </xf>
    <xf numFmtId="177" fontId="72" fillId="0" borderId="11" xfId="0" applyNumberFormat="1" applyFont="1" applyFill="1" applyBorder="1" applyAlignment="1">
      <alignment vertical="center"/>
    </xf>
    <xf numFmtId="0" fontId="66" fillId="0" borderId="14" xfId="0" applyFont="1" applyFill="1" applyBorder="1" applyAlignment="1">
      <alignment vertical="center"/>
    </xf>
    <xf numFmtId="0" fontId="72" fillId="0" borderId="20" xfId="0" applyFont="1" applyFill="1" applyBorder="1" applyAlignment="1">
      <alignment horizontal="left" vertical="center"/>
    </xf>
    <xf numFmtId="0" fontId="72" fillId="0" borderId="18" xfId="0" applyFont="1" applyFill="1" applyBorder="1" applyAlignment="1">
      <alignment horizontal="center" vertical="center"/>
    </xf>
    <xf numFmtId="0" fontId="72" fillId="0" borderId="18" xfId="0" applyFont="1" applyFill="1" applyBorder="1" applyAlignment="1">
      <alignment horizontal="left" vertical="center"/>
    </xf>
    <xf numFmtId="177" fontId="72" fillId="0" borderId="23" xfId="49" applyNumberFormat="1" applyFont="1" applyFill="1" applyBorder="1" applyAlignment="1">
      <alignment vertical="center"/>
    </xf>
    <xf numFmtId="0" fontId="72" fillId="6" borderId="117" xfId="0" applyFont="1" applyFill="1" applyBorder="1" applyAlignment="1">
      <alignment vertical="center"/>
    </xf>
    <xf numFmtId="0" fontId="66" fillId="6" borderId="51" xfId="0" applyFont="1" applyFill="1" applyBorder="1" applyAlignment="1">
      <alignment vertical="center"/>
    </xf>
    <xf numFmtId="0" fontId="66" fillId="6" borderId="118" xfId="0" applyFont="1" applyFill="1" applyBorder="1" applyAlignment="1">
      <alignment vertical="center"/>
    </xf>
    <xf numFmtId="0" fontId="66" fillId="6" borderId="119" xfId="0" applyFont="1" applyFill="1" applyBorder="1" applyAlignment="1">
      <alignment vertical="center"/>
    </xf>
    <xf numFmtId="0" fontId="66" fillId="28" borderId="120" xfId="0" applyFont="1" applyFill="1" applyBorder="1" applyAlignment="1">
      <alignment horizontal="center" vertical="center" wrapText="1"/>
    </xf>
    <xf numFmtId="0" fontId="72" fillId="28" borderId="20" xfId="0" applyFont="1" applyFill="1" applyBorder="1" applyAlignment="1" applyProtection="1">
      <alignment horizontal="left" vertical="top" textRotation="255"/>
      <protection locked="0"/>
    </xf>
    <xf numFmtId="0" fontId="72" fillId="28" borderId="11" xfId="0" applyFont="1" applyFill="1" applyBorder="1" applyAlignment="1">
      <alignment vertical="center" wrapText="1"/>
    </xf>
    <xf numFmtId="0" fontId="72" fillId="28" borderId="35" xfId="0" applyFont="1" applyFill="1" applyBorder="1" applyAlignment="1">
      <alignment horizontal="center" vertical="center" wrapText="1"/>
    </xf>
    <xf numFmtId="0" fontId="72" fillId="28" borderId="44" xfId="0" applyFont="1" applyFill="1" applyBorder="1" applyAlignment="1">
      <alignment horizontal="center" vertical="center" wrapText="1"/>
    </xf>
    <xf numFmtId="0" fontId="72" fillId="28" borderId="40" xfId="0" applyFont="1" applyFill="1" applyBorder="1" applyAlignment="1">
      <alignment horizontal="center" vertical="center" textRotation="255"/>
    </xf>
    <xf numFmtId="0" fontId="46" fillId="28" borderId="30" xfId="0" applyFont="1" applyFill="1" applyBorder="1" applyAlignment="1" applyProtection="1">
      <alignment horizontal="center" vertical="top" textRotation="255" wrapText="1"/>
      <protection locked="0"/>
    </xf>
    <xf numFmtId="40" fontId="72" fillId="0" borderId="20" xfId="49" applyNumberFormat="1" applyFont="1" applyFill="1" applyBorder="1" applyAlignment="1" applyProtection="1">
      <alignment vertical="center" shrinkToFit="1"/>
      <protection locked="0"/>
    </xf>
    <xf numFmtId="0" fontId="72" fillId="6" borderId="16" xfId="0" applyFont="1" applyFill="1" applyBorder="1" applyAlignment="1" applyProtection="1">
      <alignment horizontal="center" vertical="center"/>
      <protection locked="0"/>
    </xf>
    <xf numFmtId="0" fontId="78" fillId="6" borderId="14" xfId="0" applyFont="1" applyFill="1" applyBorder="1" applyAlignment="1" applyProtection="1">
      <alignment horizontal="center" vertical="center"/>
      <protection locked="0"/>
    </xf>
    <xf numFmtId="179" fontId="72" fillId="0" borderId="10" xfId="42" applyNumberFormat="1" applyFont="1" applyFill="1" applyBorder="1" applyAlignment="1">
      <alignment vertical="center" shrinkToFit="1"/>
    </xf>
    <xf numFmtId="0" fontId="72" fillId="6" borderId="10" xfId="0" applyFont="1" applyFill="1" applyBorder="1" applyAlignment="1" applyProtection="1">
      <alignment vertical="center"/>
      <protection locked="0"/>
    </xf>
    <xf numFmtId="0" fontId="72" fillId="6" borderId="18" xfId="0" applyFont="1" applyFill="1" applyBorder="1" applyAlignment="1" applyProtection="1">
      <alignment horizontal="center" vertical="center"/>
      <protection locked="0"/>
    </xf>
    <xf numFmtId="0" fontId="68" fillId="26" borderId="23" xfId="0" applyFont="1" applyFill="1" applyBorder="1" applyAlignment="1">
      <alignment horizontal="center" vertical="center"/>
    </xf>
    <xf numFmtId="0" fontId="68" fillId="27" borderId="24" xfId="0" applyFont="1" applyFill="1" applyBorder="1" applyAlignment="1">
      <alignment vertical="center"/>
    </xf>
    <xf numFmtId="0" fontId="68" fillId="27" borderId="25" xfId="0" applyFont="1" applyFill="1" applyBorder="1" applyAlignment="1">
      <alignment vertical="center"/>
    </xf>
    <xf numFmtId="0" fontId="68" fillId="27" borderId="26" xfId="0" applyFont="1" applyFill="1" applyBorder="1" applyAlignment="1">
      <alignment vertical="center"/>
    </xf>
    <xf numFmtId="0" fontId="78" fillId="6" borderId="15" xfId="0" applyFont="1" applyFill="1" applyBorder="1" applyAlignment="1" applyProtection="1">
      <alignment horizontal="center" vertical="center"/>
      <protection locked="0"/>
    </xf>
    <xf numFmtId="179" fontId="72" fillId="0" borderId="12" xfId="42" applyNumberFormat="1" applyFont="1" applyFill="1" applyBorder="1" applyAlignment="1">
      <alignment vertical="center" shrinkToFit="1"/>
    </xf>
    <xf numFmtId="0" fontId="72" fillId="6" borderId="12" xfId="0" applyFont="1" applyFill="1" applyBorder="1" applyAlignment="1" applyProtection="1">
      <alignment vertical="center"/>
      <protection locked="0"/>
    </xf>
    <xf numFmtId="0" fontId="69" fillId="0" borderId="122" xfId="0" applyFont="1" applyFill="1" applyBorder="1" applyAlignment="1">
      <alignment vertical="center"/>
    </xf>
    <xf numFmtId="0" fontId="72" fillId="6" borderId="19" xfId="0" applyFont="1" applyFill="1" applyBorder="1" applyAlignment="1" applyProtection="1">
      <alignment horizontal="center" vertical="center"/>
      <protection locked="0"/>
    </xf>
    <xf numFmtId="0" fontId="69" fillId="0" borderId="19" xfId="0" applyFont="1" applyFill="1" applyBorder="1" applyAlignment="1">
      <alignment vertical="center"/>
    </xf>
    <xf numFmtId="0" fontId="69" fillId="0" borderId="19" xfId="0" applyFont="1" applyFill="1" applyBorder="1" applyAlignment="1" applyProtection="1">
      <alignment vertical="center"/>
      <protection locked="0"/>
    </xf>
    <xf numFmtId="0" fontId="66" fillId="0" borderId="19" xfId="0" applyFont="1" applyFill="1" applyBorder="1" applyAlignment="1">
      <alignment vertical="center"/>
    </xf>
    <xf numFmtId="0" fontId="66" fillId="0" borderId="19" xfId="0" applyFont="1" applyFill="1" applyBorder="1" applyAlignment="1">
      <alignment horizontal="center" vertical="center"/>
    </xf>
    <xf numFmtId="0" fontId="66" fillId="0" borderId="19" xfId="0" applyFont="1" applyFill="1" applyBorder="1" applyAlignment="1">
      <alignment vertical="center"/>
    </xf>
    <xf numFmtId="177" fontId="72" fillId="0" borderId="13" xfId="0" applyNumberFormat="1" applyFont="1" applyFill="1" applyBorder="1" applyAlignment="1">
      <alignment vertical="center"/>
    </xf>
    <xf numFmtId="0" fontId="101" fillId="0" borderId="0" xfId="0" applyFont="1" applyAlignment="1">
      <alignment horizontal="left" vertical="center" wrapText="1"/>
    </xf>
    <xf numFmtId="0" fontId="47" fillId="28" borderId="123" xfId="0" applyFont="1" applyFill="1" applyBorder="1" applyAlignment="1">
      <alignment vertical="center" wrapText="1"/>
    </xf>
    <xf numFmtId="0" fontId="47" fillId="28" borderId="124" xfId="0" applyFont="1" applyFill="1" applyBorder="1" applyAlignment="1">
      <alignment vertical="center" wrapText="1"/>
    </xf>
    <xf numFmtId="0" fontId="47" fillId="28" borderId="125" xfId="0" applyFont="1" applyFill="1" applyBorder="1" applyAlignment="1">
      <alignment vertical="center" wrapText="1"/>
    </xf>
    <xf numFmtId="0" fontId="47" fillId="28" borderId="126" xfId="0" applyFont="1" applyFill="1" applyBorder="1" applyAlignment="1">
      <alignment vertical="center" wrapText="1"/>
    </xf>
    <xf numFmtId="0" fontId="47" fillId="28" borderId="68" xfId="0" applyFont="1" applyFill="1" applyBorder="1" applyAlignment="1">
      <alignment vertical="center" wrapText="1"/>
    </xf>
    <xf numFmtId="0" fontId="47" fillId="28" borderId="49" xfId="0" applyFont="1" applyFill="1" applyBorder="1" applyAlignment="1">
      <alignment vertical="center" wrapText="1"/>
    </xf>
    <xf numFmtId="0" fontId="56" fillId="0" borderId="0" xfId="0" applyFont="1" applyAlignment="1">
      <alignment horizontal="right" vertical="center" wrapText="1"/>
    </xf>
    <xf numFmtId="0" fontId="19" fillId="0" borderId="0" xfId="0" applyFont="1" applyAlignment="1">
      <alignment horizontal="left" vertical="top"/>
    </xf>
    <xf numFmtId="0" fontId="80" fillId="0" borderId="0" xfId="0" applyFont="1" applyAlignment="1">
      <alignment vertical="center"/>
    </xf>
    <xf numFmtId="0" fontId="81" fillId="0" borderId="0" xfId="0" applyFont="1" applyAlignment="1">
      <alignment horizontal="right" vertical="center" wrapText="1"/>
    </xf>
    <xf numFmtId="179" fontId="97" fillId="0" borderId="54" xfId="42" applyNumberFormat="1" applyFont="1" applyFill="1" applyBorder="1" applyAlignment="1">
      <alignment vertical="center" wrapText="1"/>
    </xf>
    <xf numFmtId="179" fontId="97" fillId="0" borderId="118" xfId="42" applyNumberFormat="1" applyFont="1" applyFill="1" applyBorder="1" applyAlignment="1">
      <alignment vertical="center" wrapText="1"/>
    </xf>
    <xf numFmtId="179" fontId="97" fillId="0" borderId="55" xfId="42" applyNumberFormat="1" applyFont="1" applyFill="1" applyBorder="1" applyAlignment="1">
      <alignment vertical="center" wrapText="1"/>
    </xf>
    <xf numFmtId="179" fontId="97" fillId="0" borderId="15" xfId="42" applyNumberFormat="1" applyFont="1" applyFill="1" applyBorder="1" applyAlignment="1">
      <alignment vertical="center" wrapText="1"/>
    </xf>
    <xf numFmtId="179" fontId="97" fillId="0" borderId="19" xfId="42" applyNumberFormat="1" applyFont="1" applyFill="1" applyBorder="1" applyAlignment="1">
      <alignment vertical="center" wrapText="1"/>
    </xf>
    <xf numFmtId="179" fontId="97" fillId="0" borderId="13" xfId="42" applyNumberFormat="1" applyFont="1" applyFill="1" applyBorder="1" applyAlignment="1">
      <alignment vertical="center" wrapText="1"/>
    </xf>
    <xf numFmtId="0" fontId="23" fillId="0" borderId="0" xfId="0" applyFont="1" applyAlignment="1">
      <alignment horizontal="left" vertical="top"/>
    </xf>
    <xf numFmtId="0" fontId="23" fillId="0" borderId="0" xfId="0" applyFont="1" applyAlignment="1">
      <alignment horizontal="left" vertical="top" wrapText="1"/>
    </xf>
    <xf numFmtId="0" fontId="28" fillId="0" borderId="10" xfId="0" applyFont="1" applyBorder="1" applyAlignment="1">
      <alignment horizontal="center" vertical="center"/>
    </xf>
    <xf numFmtId="0" fontId="102" fillId="0" borderId="127" xfId="0" applyFont="1" applyBorder="1" applyAlignment="1">
      <alignment horizontal="center" vertical="top" wrapText="1"/>
    </xf>
    <xf numFmtId="0" fontId="99" fillId="22" borderId="0" xfId="0" applyFont="1" applyFill="1" applyAlignment="1">
      <alignment horizontal="center" vertical="top" wrapText="1"/>
    </xf>
    <xf numFmtId="0" fontId="99" fillId="0" borderId="34" xfId="0" applyFont="1" applyBorder="1" applyAlignment="1">
      <alignment horizontal="left" vertical="top" wrapText="1"/>
    </xf>
    <xf numFmtId="0" fontId="101" fillId="0" borderId="0" xfId="0" applyFont="1" applyAlignment="1">
      <alignment horizontal="left" vertical="center" wrapText="1"/>
    </xf>
    <xf numFmtId="0" fontId="29" fillId="0" borderId="20" xfId="0" applyFont="1" applyBorder="1" applyAlignment="1">
      <alignment horizontal="center" vertical="center" wrapText="1"/>
    </xf>
    <xf numFmtId="0" fontId="27" fillId="25" borderId="24" xfId="0" applyFont="1" applyFill="1" applyBorder="1" applyAlignment="1">
      <alignment horizontal="center" vertical="center" wrapText="1"/>
    </xf>
    <xf numFmtId="0" fontId="27" fillId="25" borderId="26" xfId="0" applyFont="1" applyFill="1" applyBorder="1" applyAlignment="1">
      <alignment horizontal="center" vertical="center" wrapText="1"/>
    </xf>
    <xf numFmtId="0" fontId="29" fillId="0" borderId="50"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9" xfId="0" applyFont="1" applyBorder="1" applyAlignment="1">
      <alignment horizontal="center" vertical="center" wrapText="1"/>
    </xf>
    <xf numFmtId="0" fontId="1" fillId="0" borderId="29" xfId="0" applyFont="1" applyBorder="1" applyAlignment="1">
      <alignment horizontal="center" vertical="center"/>
    </xf>
    <xf numFmtId="0" fontId="1" fillId="0" borderId="128" xfId="0" applyFont="1" applyBorder="1" applyAlignment="1">
      <alignment horizontal="center" vertical="center"/>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21" borderId="122" xfId="0" applyFont="1" applyFill="1" applyBorder="1" applyAlignment="1">
      <alignment vertical="center"/>
    </xf>
    <xf numFmtId="0" fontId="1" fillId="21" borderId="19" xfId="0" applyFont="1" applyFill="1" applyBorder="1" applyAlignment="1">
      <alignment vertical="center"/>
    </xf>
    <xf numFmtId="0" fontId="1" fillId="21" borderId="15" xfId="0" applyFont="1" applyFill="1" applyBorder="1" applyAlignment="1">
      <alignment vertical="center"/>
    </xf>
    <xf numFmtId="0" fontId="1" fillId="0" borderId="30"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48" xfId="0" applyFont="1" applyBorder="1" applyAlignment="1">
      <alignment horizontal="center" vertical="center"/>
    </xf>
    <xf numFmtId="0" fontId="1" fillId="0" borderId="116" xfId="0" applyFont="1" applyBorder="1" applyAlignment="1">
      <alignment horizontal="center" vertical="center"/>
    </xf>
    <xf numFmtId="0" fontId="1" fillId="0" borderId="40" xfId="0" applyFont="1" applyBorder="1" applyAlignment="1">
      <alignment horizontal="center" vertical="center" wrapText="1"/>
    </xf>
    <xf numFmtId="0" fontId="1" fillId="0" borderId="40" xfId="0" applyFont="1" applyBorder="1" applyAlignment="1">
      <alignment horizontal="center" vertical="center"/>
    </xf>
    <xf numFmtId="0" fontId="1" fillId="0" borderId="21" xfId="0" applyFont="1" applyBorder="1" applyAlignment="1">
      <alignment horizontal="center" vertical="center"/>
    </xf>
    <xf numFmtId="0" fontId="1" fillId="0" borderId="88" xfId="0" applyFont="1" applyBorder="1" applyAlignment="1">
      <alignment horizontal="center" vertical="center"/>
    </xf>
    <xf numFmtId="0" fontId="1" fillId="21" borderId="20" xfId="0" applyFont="1" applyFill="1" applyBorder="1" applyAlignment="1">
      <alignment vertical="center"/>
    </xf>
    <xf numFmtId="0" fontId="1" fillId="21" borderId="18" xfId="0" applyFont="1" applyFill="1" applyBorder="1" applyAlignment="1">
      <alignment vertical="center"/>
    </xf>
    <xf numFmtId="0" fontId="1" fillId="21" borderId="14" xfId="0" applyFont="1" applyFill="1" applyBorder="1" applyAlignment="1">
      <alignment vertical="center"/>
    </xf>
    <xf numFmtId="0" fontId="1" fillId="21" borderId="52" xfId="0" applyFont="1" applyFill="1" applyBorder="1" applyAlignment="1">
      <alignment horizontal="left" vertical="center"/>
    </xf>
    <xf numFmtId="0" fontId="1" fillId="21" borderId="53" xfId="0" applyFont="1" applyFill="1" applyBorder="1" applyAlignment="1">
      <alignment horizontal="left" vertical="center"/>
    </xf>
    <xf numFmtId="0" fontId="1" fillId="21" borderId="129" xfId="0" applyFont="1" applyFill="1" applyBorder="1" applyAlignment="1">
      <alignment horizontal="left" vertical="center"/>
    </xf>
    <xf numFmtId="0" fontId="1" fillId="21" borderId="55" xfId="0" applyFont="1" applyFill="1" applyBorder="1" applyAlignment="1">
      <alignment horizontal="left" vertical="center"/>
    </xf>
    <xf numFmtId="0" fontId="1" fillId="21" borderId="16" xfId="0" applyFont="1" applyFill="1" applyBorder="1" applyAlignment="1">
      <alignment horizontal="left" vertical="center"/>
    </xf>
    <xf numFmtId="0" fontId="1" fillId="21" borderId="10" xfId="0" applyFont="1" applyFill="1" applyBorder="1" applyAlignment="1">
      <alignment horizontal="left" vertical="center"/>
    </xf>
    <xf numFmtId="0" fontId="1" fillId="21" borderId="29" xfId="0" applyFont="1" applyFill="1" applyBorder="1" applyAlignment="1">
      <alignment horizontal="left" vertical="center"/>
    </xf>
    <xf numFmtId="0" fontId="1" fillId="21" borderId="21" xfId="0" applyFont="1" applyFill="1" applyBorder="1" applyAlignment="1">
      <alignment horizontal="left" vertical="center"/>
    </xf>
    <xf numFmtId="0" fontId="1" fillId="21" borderId="130" xfId="0" applyFont="1" applyFill="1" applyBorder="1" applyAlignment="1">
      <alignment horizontal="left" vertical="center"/>
    </xf>
    <xf numFmtId="0" fontId="1" fillId="21" borderId="30" xfId="0" applyFont="1" applyFill="1" applyBorder="1" applyAlignment="1">
      <alignment horizontal="left" vertical="center"/>
    </xf>
    <xf numFmtId="0" fontId="1" fillId="21" borderId="35" xfId="0" applyFont="1" applyFill="1" applyBorder="1" applyAlignment="1">
      <alignment horizontal="left" vertical="center"/>
    </xf>
    <xf numFmtId="0" fontId="1" fillId="21" borderId="22" xfId="0" applyFont="1" applyFill="1" applyBorder="1" applyAlignment="1">
      <alignment horizontal="left" vertical="center"/>
    </xf>
    <xf numFmtId="0" fontId="1" fillId="21" borderId="20" xfId="0" applyFont="1" applyFill="1" applyBorder="1" applyAlignment="1">
      <alignment horizontal="left" vertical="center"/>
    </xf>
    <xf numFmtId="0" fontId="1" fillId="21" borderId="11" xfId="0" applyFont="1" applyFill="1" applyBorder="1" applyAlignment="1">
      <alignment horizontal="left" vertical="center"/>
    </xf>
    <xf numFmtId="0" fontId="1" fillId="21" borderId="121" xfId="0" applyFont="1" applyFill="1" applyBorder="1" applyAlignment="1">
      <alignment horizontal="left" vertical="center"/>
    </xf>
    <xf numFmtId="0" fontId="1" fillId="0" borderId="10" xfId="0" applyFont="1" applyBorder="1" applyAlignment="1">
      <alignment horizontal="left" vertical="center"/>
    </xf>
    <xf numFmtId="0" fontId="1" fillId="0" borderId="20" xfId="0" applyFont="1" applyBorder="1" applyAlignment="1">
      <alignment horizontal="left" vertical="center"/>
    </xf>
    <xf numFmtId="0" fontId="1" fillId="0" borderId="10" xfId="0" applyFont="1" applyBorder="1" applyAlignment="1">
      <alignment vertical="center"/>
    </xf>
    <xf numFmtId="0" fontId="1" fillId="0" borderId="0" xfId="0" applyFont="1" applyAlignment="1">
      <alignment horizontal="left" vertical="top" wrapText="1"/>
    </xf>
    <xf numFmtId="0" fontId="1" fillId="21" borderId="131" xfId="0" applyFont="1" applyFill="1" applyBorder="1" applyAlignment="1">
      <alignment horizontal="left" vertical="center"/>
    </xf>
    <xf numFmtId="0" fontId="1" fillId="21" borderId="10" xfId="0" applyFont="1" applyFill="1" applyBorder="1" applyAlignment="1">
      <alignment vertical="center"/>
    </xf>
    <xf numFmtId="0" fontId="1" fillId="21" borderId="53" xfId="0" applyFont="1" applyFill="1" applyBorder="1" applyAlignment="1">
      <alignment vertical="center"/>
    </xf>
    <xf numFmtId="0" fontId="1" fillId="0" borderId="29" xfId="0" applyFont="1" applyBorder="1" applyAlignment="1">
      <alignment horizontal="center" vertical="center" wrapText="1"/>
    </xf>
    <xf numFmtId="0" fontId="1" fillId="0" borderId="128" xfId="0" applyFont="1" applyBorder="1" applyAlignment="1">
      <alignment horizontal="center" vertical="center" wrapText="1"/>
    </xf>
    <xf numFmtId="0" fontId="0" fillId="0" borderId="0" xfId="0" applyAlignment="1">
      <alignment horizontal="left" vertical="top" wrapText="1"/>
    </xf>
    <xf numFmtId="0" fontId="1" fillId="21" borderId="12" xfId="0" applyFont="1" applyFill="1" applyBorder="1" applyAlignment="1">
      <alignment vertical="center"/>
    </xf>
    <xf numFmtId="0" fontId="1" fillId="0" borderId="29" xfId="0" applyFont="1" applyBorder="1" applyAlignment="1">
      <alignment vertical="center" wrapText="1" shrinkToFit="1"/>
    </xf>
    <xf numFmtId="0" fontId="1" fillId="0" borderId="30" xfId="0" applyFont="1" applyBorder="1" applyAlignment="1">
      <alignment vertical="center" wrapText="1" shrinkToFit="1"/>
    </xf>
    <xf numFmtId="0" fontId="1" fillId="21" borderId="38" xfId="0" applyFont="1" applyFill="1" applyBorder="1" applyAlignment="1">
      <alignment horizontal="left" vertical="center"/>
    </xf>
    <xf numFmtId="0" fontId="1" fillId="21" borderId="132" xfId="0" applyFont="1" applyFill="1" applyBorder="1" applyAlignment="1">
      <alignment horizontal="left" vertical="center"/>
    </xf>
    <xf numFmtId="0" fontId="1" fillId="21" borderId="45" xfId="0" applyFont="1" applyFill="1" applyBorder="1" applyAlignment="1">
      <alignment horizontal="left" vertical="center"/>
    </xf>
    <xf numFmtId="0" fontId="45" fillId="21" borderId="17" xfId="43" applyFont="1" applyFill="1" applyBorder="1" applyAlignment="1">
      <alignment horizontal="left" vertical="center"/>
    </xf>
    <xf numFmtId="0" fontId="1" fillId="21" borderId="12" xfId="0" applyFont="1" applyFill="1" applyBorder="1" applyAlignment="1">
      <alignment horizontal="left" vertical="center"/>
    </xf>
    <xf numFmtId="0" fontId="1" fillId="21" borderId="122" xfId="0" applyFont="1" applyFill="1" applyBorder="1" applyAlignment="1">
      <alignment horizontal="left" vertical="center"/>
    </xf>
    <xf numFmtId="0" fontId="1" fillId="21" borderId="13" xfId="0" applyFont="1" applyFill="1" applyBorder="1" applyAlignment="1">
      <alignment horizontal="left" vertical="center"/>
    </xf>
    <xf numFmtId="0" fontId="47" fillId="28" borderId="133" xfId="0" applyFont="1" applyFill="1" applyBorder="1" applyAlignment="1">
      <alignment vertical="center" wrapText="1"/>
    </xf>
    <xf numFmtId="0" fontId="47" fillId="28" borderId="70" xfId="0" applyFont="1" applyFill="1" applyBorder="1" applyAlignment="1">
      <alignment vertical="center" wrapText="1"/>
    </xf>
    <xf numFmtId="0" fontId="47" fillId="28" borderId="112" xfId="0" applyFont="1" applyFill="1" applyBorder="1" applyAlignment="1">
      <alignment horizontal="left" vertical="center" wrapText="1"/>
    </xf>
    <xf numFmtId="0" fontId="47" fillId="28" borderId="42" xfId="0" applyFont="1" applyFill="1" applyBorder="1" applyAlignment="1">
      <alignment horizontal="left" vertical="center" wrapText="1"/>
    </xf>
    <xf numFmtId="0" fontId="47" fillId="28" borderId="133" xfId="0" applyFont="1" applyFill="1" applyBorder="1" applyAlignment="1">
      <alignment horizontal="left" vertical="center" wrapText="1"/>
    </xf>
    <xf numFmtId="0" fontId="47" fillId="28" borderId="124" xfId="0" applyFont="1" applyFill="1" applyBorder="1" applyAlignment="1">
      <alignment horizontal="left" vertical="center" wrapText="1"/>
    </xf>
    <xf numFmtId="0" fontId="47" fillId="28" borderId="98" xfId="0" applyFont="1" applyFill="1" applyBorder="1" applyAlignment="1">
      <alignment horizontal="left" vertical="center" wrapText="1"/>
    </xf>
    <xf numFmtId="0" fontId="47" fillId="29" borderId="112" xfId="0" applyFont="1" applyFill="1" applyBorder="1" applyAlignment="1">
      <alignment vertical="center" wrapText="1"/>
    </xf>
    <xf numFmtId="49" fontId="46" fillId="0" borderId="20" xfId="0" applyNumberFormat="1" applyFont="1" applyFill="1" applyBorder="1" applyAlignment="1">
      <alignment horizontal="center" vertical="center" wrapText="1"/>
    </xf>
    <xf numFmtId="49" fontId="46" fillId="0" borderId="18"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0" fontId="47" fillId="28" borderId="70" xfId="0" applyFont="1" applyFill="1" applyBorder="1" applyAlignment="1">
      <alignment horizontal="left" vertical="center" wrapText="1"/>
    </xf>
    <xf numFmtId="0" fontId="83" fillId="28" borderId="70" xfId="0" applyFont="1" applyFill="1" applyBorder="1" applyAlignment="1">
      <alignment vertical="center" wrapText="1"/>
    </xf>
    <xf numFmtId="0" fontId="47" fillId="28" borderId="33" xfId="0" applyFont="1" applyFill="1" applyBorder="1" applyAlignment="1">
      <alignment vertical="center" wrapText="1"/>
    </xf>
    <xf numFmtId="0" fontId="47" fillId="0" borderId="69" xfId="0" applyFont="1" applyFill="1" applyBorder="1" applyAlignment="1">
      <alignment horizontal="left" vertical="center" wrapText="1"/>
    </xf>
    <xf numFmtId="0" fontId="47" fillId="0" borderId="70" xfId="0" applyFont="1" applyFill="1" applyBorder="1" applyAlignment="1">
      <alignment horizontal="left" vertical="center" wrapText="1"/>
    </xf>
    <xf numFmtId="0" fontId="47" fillId="0" borderId="93" xfId="0" applyFont="1" applyFill="1" applyBorder="1" applyAlignment="1">
      <alignment horizontal="left" vertical="center" wrapText="1"/>
    </xf>
    <xf numFmtId="0" fontId="47" fillId="0" borderId="80" xfId="0" applyFont="1" applyFill="1" applyBorder="1" applyAlignment="1">
      <alignment horizontal="left" vertical="center" wrapText="1"/>
    </xf>
    <xf numFmtId="0" fontId="47" fillId="0" borderId="33" xfId="0" applyFont="1" applyFill="1" applyBorder="1" applyAlignment="1">
      <alignment horizontal="left" vertical="center" wrapText="1"/>
    </xf>
    <xf numFmtId="0" fontId="47" fillId="0" borderId="82" xfId="0" applyFont="1" applyFill="1" applyBorder="1" applyAlignment="1">
      <alignment horizontal="left" vertical="center" wrapText="1"/>
    </xf>
    <xf numFmtId="0" fontId="47" fillId="0" borderId="27" xfId="0" applyFont="1" applyFill="1" applyBorder="1" applyAlignment="1">
      <alignment vertical="top" wrapText="1"/>
    </xf>
    <xf numFmtId="0" fontId="52" fillId="4" borderId="24" xfId="0" applyFont="1" applyFill="1" applyBorder="1" applyAlignment="1">
      <alignment horizontal="left" vertical="center" wrapText="1"/>
    </xf>
    <xf numFmtId="0" fontId="52" fillId="4" borderId="25" xfId="0" applyFont="1" applyFill="1" applyBorder="1" applyAlignment="1">
      <alignment horizontal="left" vertical="center" wrapText="1"/>
    </xf>
    <xf numFmtId="0" fontId="52" fillId="4" borderId="26" xfId="0" applyFont="1" applyFill="1" applyBorder="1" applyAlignment="1">
      <alignment horizontal="left" vertical="center" wrapText="1"/>
    </xf>
    <xf numFmtId="0" fontId="49" fillId="0" borderId="96" xfId="0" applyFont="1" applyFill="1" applyBorder="1" applyAlignment="1">
      <alignment horizontal="center" vertical="center"/>
    </xf>
    <xf numFmtId="0" fontId="49" fillId="0" borderId="84" xfId="0" applyFont="1" applyFill="1" applyBorder="1" applyAlignment="1">
      <alignment horizontal="center" vertical="center"/>
    </xf>
    <xf numFmtId="0" fontId="47" fillId="4" borderId="24" xfId="0" applyFont="1" applyFill="1" applyBorder="1" applyAlignment="1">
      <alignment horizontal="left" vertical="center" wrapText="1"/>
    </xf>
    <xf numFmtId="0" fontId="47" fillId="4" borderId="25" xfId="0" applyFont="1" applyFill="1" applyBorder="1" applyAlignment="1">
      <alignment horizontal="left" vertical="center" wrapText="1"/>
    </xf>
    <xf numFmtId="0" fontId="47" fillId="4" borderId="26" xfId="0" applyFont="1" applyFill="1" applyBorder="1" applyAlignment="1">
      <alignment horizontal="left" vertical="center" wrapText="1"/>
    </xf>
    <xf numFmtId="49" fontId="46" fillId="0" borderId="21" xfId="0" applyNumberFormat="1" applyFont="1" applyFill="1" applyBorder="1" applyAlignment="1">
      <alignment horizontal="center" vertical="center" wrapText="1"/>
    </xf>
    <xf numFmtId="49" fontId="46" fillId="0" borderId="27" xfId="0" applyNumberFormat="1" applyFont="1" applyFill="1" applyBorder="1" applyAlignment="1">
      <alignment horizontal="center" vertical="center" wrapText="1"/>
    </xf>
    <xf numFmtId="49" fontId="46" fillId="0" borderId="28" xfId="0" applyNumberFormat="1" applyFont="1" applyFill="1" applyBorder="1" applyAlignment="1">
      <alignment horizontal="center" vertical="center" wrapText="1"/>
    </xf>
    <xf numFmtId="0" fontId="69" fillId="0" borderId="41" xfId="0" applyFont="1" applyFill="1" applyBorder="1" applyAlignment="1">
      <alignment horizontal="center" vertical="center"/>
    </xf>
    <xf numFmtId="0" fontId="69" fillId="0" borderId="46" xfId="0" applyFont="1" applyFill="1" applyBorder="1" applyAlignment="1">
      <alignment horizontal="center" vertical="center"/>
    </xf>
    <xf numFmtId="0" fontId="69" fillId="0" borderId="32" xfId="0" applyFont="1" applyFill="1" applyBorder="1" applyAlignment="1">
      <alignment horizontal="center" vertical="center"/>
    </xf>
    <xf numFmtId="0" fontId="46" fillId="0" borderId="58" xfId="0" applyFont="1" applyFill="1" applyBorder="1" applyAlignment="1">
      <alignment horizontal="left" vertical="center" wrapText="1"/>
    </xf>
    <xf numFmtId="0" fontId="46" fillId="0" borderId="18" xfId="0" applyFont="1" applyFill="1" applyBorder="1" applyAlignment="1">
      <alignment horizontal="left" vertical="center" wrapText="1"/>
    </xf>
    <xf numFmtId="0" fontId="46" fillId="0" borderId="34" xfId="0" applyFont="1" applyFill="1" applyBorder="1" applyAlignment="1">
      <alignment horizontal="left" vertical="center" wrapText="1"/>
    </xf>
    <xf numFmtId="0" fontId="46" fillId="0" borderId="36" xfId="0" applyFont="1" applyFill="1" applyBorder="1" applyAlignment="1">
      <alignment horizontal="left" vertical="center" wrapText="1"/>
    </xf>
    <xf numFmtId="0" fontId="46" fillId="0" borderId="134" xfId="0" applyFont="1" applyFill="1" applyBorder="1" applyAlignment="1">
      <alignment horizontal="center" vertical="center"/>
    </xf>
    <xf numFmtId="0" fontId="46" fillId="0" borderId="135" xfId="0" applyFont="1" applyFill="1" applyBorder="1" applyAlignment="1">
      <alignment horizontal="center" vertical="center"/>
    </xf>
    <xf numFmtId="0" fontId="46" fillId="0" borderId="84"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136" xfId="0" applyFont="1" applyFill="1" applyBorder="1" applyAlignment="1">
      <alignment horizontal="left" vertical="center" wrapText="1"/>
    </xf>
    <xf numFmtId="0" fontId="69" fillId="4" borderId="96" xfId="0" applyFont="1" applyFill="1" applyBorder="1" applyAlignment="1">
      <alignment horizontal="center" vertical="center"/>
    </xf>
    <xf numFmtId="0" fontId="49" fillId="0" borderId="81" xfId="0" applyFont="1" applyFill="1" applyBorder="1" applyAlignment="1">
      <alignment horizontal="center" vertical="center"/>
    </xf>
    <xf numFmtId="0" fontId="46" fillId="0" borderId="90" xfId="0" applyFont="1" applyFill="1" applyBorder="1" applyAlignment="1">
      <alignment horizontal="center" vertical="center"/>
    </xf>
    <xf numFmtId="0" fontId="69" fillId="0" borderId="40" xfId="0" applyFont="1" applyFill="1" applyBorder="1" applyAlignment="1">
      <alignment horizontal="center" vertical="center"/>
    </xf>
    <xf numFmtId="0" fontId="46" fillId="0" borderId="20" xfId="0" applyFont="1" applyFill="1" applyBorder="1" applyAlignment="1">
      <alignment vertical="center" wrapText="1"/>
    </xf>
    <xf numFmtId="0" fontId="46" fillId="0" borderId="18" xfId="0" applyFont="1" applyFill="1" applyBorder="1" applyAlignment="1">
      <alignment vertical="center" wrapText="1"/>
    </xf>
    <xf numFmtId="0" fontId="46" fillId="0" borderId="14" xfId="0" applyFont="1" applyFill="1" applyBorder="1" applyAlignment="1">
      <alignment vertical="center" wrapText="1"/>
    </xf>
    <xf numFmtId="0" fontId="49" fillId="0" borderId="75" xfId="0" applyFont="1" applyFill="1" applyBorder="1" applyAlignment="1">
      <alignment horizontal="left" vertical="center" wrapText="1"/>
    </xf>
    <xf numFmtId="0" fontId="49" fillId="0" borderId="70" xfId="0" applyFont="1" applyFill="1" applyBorder="1" applyAlignment="1">
      <alignment horizontal="left" vertical="center" wrapText="1"/>
    </xf>
    <xf numFmtId="0" fontId="46" fillId="28" borderId="37" xfId="0" applyFont="1" applyFill="1" applyBorder="1" applyAlignment="1">
      <alignment vertical="center" wrapText="1"/>
    </xf>
    <xf numFmtId="0" fontId="46" fillId="28" borderId="133" xfId="0" applyFont="1" applyFill="1" applyBorder="1" applyAlignment="1">
      <alignment vertical="center" wrapText="1"/>
    </xf>
    <xf numFmtId="0" fontId="46" fillId="28" borderId="124" xfId="0" applyFont="1" applyFill="1" applyBorder="1" applyAlignment="1">
      <alignment vertical="center" wrapText="1"/>
    </xf>
    <xf numFmtId="176" fontId="69" fillId="6" borderId="24" xfId="0" applyNumberFormat="1" applyFont="1" applyFill="1" applyBorder="1" applyAlignment="1" applyProtection="1">
      <alignment horizontal="right" vertical="center"/>
      <protection locked="0"/>
    </xf>
    <xf numFmtId="0" fontId="69" fillId="6" borderId="25" xfId="0" applyFont="1" applyFill="1" applyBorder="1" applyAlignment="1" applyProtection="1">
      <alignment horizontal="right" vertical="center"/>
      <protection locked="0"/>
    </xf>
    <xf numFmtId="0" fontId="69" fillId="6" borderId="26" xfId="0" applyFont="1" applyFill="1" applyBorder="1" applyAlignment="1" applyProtection="1">
      <alignment horizontal="right" vertical="center"/>
      <protection locked="0"/>
    </xf>
    <xf numFmtId="0" fontId="69" fillId="0" borderId="0" xfId="0" applyFont="1" applyFill="1" applyBorder="1" applyAlignment="1">
      <alignment horizontal="center" vertical="center"/>
    </xf>
    <xf numFmtId="0" fontId="69" fillId="0" borderId="44" xfId="0" applyFont="1" applyFill="1" applyBorder="1" applyAlignment="1">
      <alignment horizontal="center" vertical="center"/>
    </xf>
    <xf numFmtId="0" fontId="69" fillId="28" borderId="43" xfId="0" applyFont="1" applyFill="1" applyBorder="1" applyAlignment="1">
      <alignment vertical="center"/>
    </xf>
    <xf numFmtId="0" fontId="69" fillId="28" borderId="0" xfId="0" applyFont="1" applyFill="1" applyBorder="1" applyAlignment="1">
      <alignment vertical="center"/>
    </xf>
    <xf numFmtId="0" fontId="69" fillId="28" borderId="44" xfId="0" applyFont="1" applyFill="1" applyBorder="1" applyAlignment="1">
      <alignment vertical="center"/>
    </xf>
    <xf numFmtId="176" fontId="69" fillId="0" borderId="21" xfId="0" applyNumberFormat="1" applyFont="1" applyFill="1" applyBorder="1" applyAlignment="1">
      <alignment vertical="center"/>
    </xf>
    <xf numFmtId="176" fontId="69" fillId="0" borderId="27" xfId="0" applyNumberFormat="1" applyFont="1" applyFill="1" applyBorder="1" applyAlignment="1">
      <alignment vertical="center"/>
    </xf>
    <xf numFmtId="176" fontId="69" fillId="28" borderId="0" xfId="0" applyNumberFormat="1" applyFont="1" applyFill="1" applyBorder="1" applyAlignment="1" applyProtection="1">
      <alignment horizontal="right" vertical="center"/>
      <protection locked="0"/>
    </xf>
    <xf numFmtId="0" fontId="69" fillId="28" borderId="0" xfId="0" applyFont="1" applyFill="1" applyBorder="1" applyAlignment="1" applyProtection="1">
      <alignment horizontal="right" vertical="center"/>
      <protection locked="0"/>
    </xf>
    <xf numFmtId="0" fontId="69" fillId="0" borderId="70" xfId="0" applyFont="1" applyFill="1" applyBorder="1" applyAlignment="1">
      <alignment horizontal="center" vertical="center"/>
    </xf>
    <xf numFmtId="0" fontId="69" fillId="0" borderId="93" xfId="0" applyFont="1" applyFill="1" applyBorder="1" applyAlignment="1">
      <alignment horizontal="center" vertical="center"/>
    </xf>
    <xf numFmtId="176" fontId="47" fillId="28" borderId="42" xfId="0" applyNumberFormat="1" applyFont="1" applyFill="1" applyBorder="1" applyAlignment="1">
      <alignment vertical="center" shrinkToFit="1"/>
    </xf>
    <xf numFmtId="0" fontId="47" fillId="28" borderId="21" xfId="0" applyFont="1" applyFill="1" applyBorder="1" applyAlignment="1">
      <alignment horizontal="center" vertical="center" wrapText="1"/>
    </xf>
    <xf numFmtId="0" fontId="47" fillId="28" borderId="27" xfId="0" applyFont="1" applyFill="1" applyBorder="1" applyAlignment="1">
      <alignment horizontal="center" vertical="center" wrapText="1"/>
    </xf>
    <xf numFmtId="0" fontId="47" fillId="28" borderId="14" xfId="0" applyFont="1" applyFill="1" applyBorder="1" applyAlignment="1">
      <alignment horizontal="center" vertical="center" wrapText="1"/>
    </xf>
    <xf numFmtId="0" fontId="69" fillId="0" borderId="34" xfId="0" applyFont="1" applyFill="1" applyBorder="1" applyAlignment="1">
      <alignment horizontal="center" vertical="center"/>
    </xf>
    <xf numFmtId="176" fontId="69" fillId="0" borderId="20" xfId="0" applyNumberFormat="1" applyFont="1" applyFill="1" applyBorder="1" applyAlignment="1" applyProtection="1">
      <alignment vertical="center"/>
      <protection locked="0"/>
    </xf>
    <xf numFmtId="176" fontId="69" fillId="0" borderId="18" xfId="0" applyNumberFormat="1" applyFont="1" applyFill="1" applyBorder="1" applyAlignment="1" applyProtection="1">
      <alignment vertical="center"/>
      <protection locked="0"/>
    </xf>
    <xf numFmtId="0" fontId="69" fillId="0" borderId="18"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18" xfId="0" applyFont="1" applyFill="1" applyBorder="1" applyAlignment="1">
      <alignment vertical="center"/>
    </xf>
    <xf numFmtId="0" fontId="69" fillId="0" borderId="27" xfId="0" applyFont="1" applyFill="1" applyBorder="1" applyAlignment="1">
      <alignment vertical="center" wrapText="1"/>
    </xf>
    <xf numFmtId="0" fontId="69" fillId="0" borderId="33" xfId="0" applyFont="1" applyFill="1" applyBorder="1" applyAlignment="1">
      <alignment horizontal="center" vertical="center"/>
    </xf>
    <xf numFmtId="0" fontId="69" fillId="0" borderId="82" xfId="0" applyFont="1" applyFill="1" applyBorder="1" applyAlignment="1">
      <alignment horizontal="center" vertical="center"/>
    </xf>
    <xf numFmtId="176" fontId="69" fillId="6" borderId="24" xfId="0" applyNumberFormat="1" applyFont="1" applyFill="1" applyBorder="1" applyAlignment="1" applyProtection="1">
      <alignment vertical="center"/>
      <protection locked="0"/>
    </xf>
    <xf numFmtId="176" fontId="69" fillId="6" borderId="25" xfId="0" applyNumberFormat="1" applyFont="1" applyFill="1" applyBorder="1" applyAlignment="1" applyProtection="1">
      <alignment vertical="center"/>
      <protection locked="0"/>
    </xf>
    <xf numFmtId="176" fontId="69" fillId="6" borderId="26" xfId="0" applyNumberFormat="1" applyFont="1" applyFill="1" applyBorder="1" applyAlignment="1" applyProtection="1">
      <alignment vertical="center"/>
      <protection locked="0"/>
    </xf>
    <xf numFmtId="0" fontId="69" fillId="0" borderId="137" xfId="0" applyFont="1" applyFill="1" applyBorder="1" applyAlignment="1">
      <alignment horizontal="center" vertical="center"/>
    </xf>
    <xf numFmtId="0" fontId="69" fillId="0" borderId="36" xfId="0" applyFont="1" applyFill="1" applyBorder="1" applyAlignment="1">
      <alignment horizontal="center" vertical="center"/>
    </xf>
    <xf numFmtId="0" fontId="69" fillId="0" borderId="18" xfId="0" applyFont="1" applyFill="1" applyBorder="1" applyAlignment="1">
      <alignment vertical="center" shrinkToFit="1"/>
    </xf>
    <xf numFmtId="0" fontId="67" fillId="21" borderId="0" xfId="0" applyFont="1" applyFill="1" applyAlignment="1">
      <alignment horizontal="center" vertical="center"/>
    </xf>
    <xf numFmtId="0" fontId="69" fillId="0" borderId="42" xfId="0" applyNumberFormat="1" applyFont="1" applyFill="1" applyBorder="1" applyAlignment="1" applyProtection="1">
      <alignment vertical="center"/>
      <protection locked="0"/>
    </xf>
    <xf numFmtId="178" fontId="69" fillId="6" borderId="24" xfId="0" applyNumberFormat="1" applyFont="1" applyFill="1" applyBorder="1" applyAlignment="1">
      <alignment vertical="center"/>
    </xf>
    <xf numFmtId="178" fontId="69" fillId="6" borderId="25" xfId="0" applyNumberFormat="1" applyFont="1" applyFill="1" applyBorder="1" applyAlignment="1">
      <alignment vertical="center"/>
    </xf>
    <xf numFmtId="178" fontId="69" fillId="6" borderId="26" xfId="0" applyNumberFormat="1" applyFont="1" applyFill="1" applyBorder="1" applyAlignment="1">
      <alignment vertical="center"/>
    </xf>
    <xf numFmtId="0" fontId="47" fillId="0" borderId="0" xfId="0" applyFont="1" applyFill="1" applyBorder="1" applyAlignment="1">
      <alignment horizontal="left" vertical="top" wrapText="1"/>
    </xf>
    <xf numFmtId="0" fontId="69" fillId="0" borderId="18" xfId="0" applyFont="1" applyBorder="1" applyAlignment="1">
      <alignment horizontal="center" vertical="center"/>
    </xf>
    <xf numFmtId="176" fontId="69" fillId="28" borderId="20" xfId="0" applyNumberFormat="1" applyFont="1" applyFill="1" applyBorder="1" applyAlignment="1" applyProtection="1">
      <alignment horizontal="right" vertical="center"/>
      <protection locked="0"/>
    </xf>
    <xf numFmtId="0" fontId="69" fillId="28" borderId="18" xfId="0" applyFont="1" applyFill="1" applyBorder="1" applyAlignment="1" applyProtection="1">
      <alignment horizontal="right" vertical="center"/>
      <protection locked="0"/>
    </xf>
    <xf numFmtId="0" fontId="47" fillId="0" borderId="0" xfId="0" applyFont="1" applyFill="1" applyBorder="1" applyAlignment="1">
      <alignment vertical="center" wrapText="1"/>
    </xf>
    <xf numFmtId="0" fontId="69" fillId="28" borderId="138" xfId="0" applyFont="1" applyFill="1" applyBorder="1" applyAlignment="1">
      <alignment horizontal="center" vertical="center"/>
    </xf>
    <xf numFmtId="0" fontId="69" fillId="28" borderId="139" xfId="0" applyFont="1" applyFill="1" applyBorder="1" applyAlignment="1">
      <alignment horizontal="center" vertical="center"/>
    </xf>
    <xf numFmtId="0" fontId="69" fillId="28" borderId="140" xfId="0" applyFont="1" applyFill="1" applyBorder="1" applyAlignment="1">
      <alignment horizontal="center" vertical="center"/>
    </xf>
    <xf numFmtId="0" fontId="46" fillId="0" borderId="72" xfId="0" applyFont="1" applyFill="1" applyBorder="1" applyAlignment="1">
      <alignment vertical="center" wrapText="1"/>
    </xf>
    <xf numFmtId="0" fontId="46" fillId="0" borderId="33" xfId="0" applyFont="1" applyFill="1" applyBorder="1" applyAlignment="1">
      <alignment vertical="center" wrapText="1"/>
    </xf>
    <xf numFmtId="0" fontId="46" fillId="0" borderId="43" xfId="0" applyFont="1" applyFill="1" applyBorder="1" applyAlignment="1">
      <alignment vertical="center" wrapText="1"/>
    </xf>
    <xf numFmtId="0" fontId="46" fillId="0" borderId="0" xfId="0" applyFont="1" applyFill="1" applyBorder="1" applyAlignment="1">
      <alignment vertical="center" wrapText="1"/>
    </xf>
    <xf numFmtId="0" fontId="46" fillId="0" borderId="35" xfId="0" applyFont="1" applyFill="1" applyBorder="1" applyAlignment="1">
      <alignment vertical="center" wrapText="1"/>
    </xf>
    <xf numFmtId="0" fontId="46" fillId="0" borderId="34" xfId="0" applyFont="1" applyFill="1" applyBorder="1" applyAlignment="1">
      <alignment vertical="center" wrapText="1"/>
    </xf>
    <xf numFmtId="176" fontId="69" fillId="6" borderId="24" xfId="0" applyNumberFormat="1" applyFont="1" applyFill="1" applyBorder="1" applyAlignment="1">
      <alignment vertical="center"/>
    </xf>
    <xf numFmtId="176" fontId="69" fillId="6" borderId="25" xfId="0" applyNumberFormat="1" applyFont="1" applyFill="1" applyBorder="1" applyAlignment="1">
      <alignment vertical="center"/>
    </xf>
    <xf numFmtId="176" fontId="69" fillId="6" borderId="26" xfId="0" applyNumberFormat="1" applyFont="1" applyFill="1" applyBorder="1" applyAlignment="1">
      <alignment vertical="center"/>
    </xf>
    <xf numFmtId="176" fontId="47" fillId="28" borderId="34" xfId="0" applyNumberFormat="1" applyFont="1" applyFill="1" applyBorder="1" applyAlignment="1">
      <alignment vertical="center" shrinkToFit="1"/>
    </xf>
    <xf numFmtId="176" fontId="47" fillId="28" borderId="0" xfId="0" applyNumberFormat="1" applyFont="1" applyFill="1" applyBorder="1" applyAlignment="1">
      <alignment vertical="center" shrinkToFit="1"/>
    </xf>
    <xf numFmtId="0" fontId="49" fillId="0" borderId="75" xfId="0" applyFont="1" applyFill="1" applyBorder="1" applyAlignment="1">
      <alignment vertical="center" wrapText="1" shrinkToFit="1"/>
    </xf>
    <xf numFmtId="0" fontId="49" fillId="0" borderId="70" xfId="0" applyFont="1" applyBorder="1" applyAlignment="1">
      <alignment vertical="center" wrapText="1" shrinkToFit="1"/>
    </xf>
    <xf numFmtId="0" fontId="49" fillId="0" borderId="21" xfId="0" applyFont="1" applyFill="1" applyBorder="1" applyAlignment="1">
      <alignment vertical="center"/>
    </xf>
    <xf numFmtId="0" fontId="49" fillId="0" borderId="27" xfId="0" applyFont="1" applyBorder="1" applyAlignment="1">
      <alignment vertical="center"/>
    </xf>
    <xf numFmtId="176" fontId="69" fillId="4" borderId="24" xfId="0" applyNumberFormat="1" applyFont="1" applyFill="1" applyBorder="1" applyAlignment="1" applyProtection="1">
      <alignment horizontal="right" vertical="center"/>
      <protection locked="0"/>
    </xf>
    <xf numFmtId="0" fontId="69" fillId="4" borderId="25" xfId="0" applyFont="1" applyFill="1" applyBorder="1" applyAlignment="1" applyProtection="1">
      <alignment horizontal="right" vertical="center"/>
      <protection locked="0"/>
    </xf>
    <xf numFmtId="0" fontId="69" fillId="4" borderId="26" xfId="0" applyFont="1" applyFill="1" applyBorder="1" applyAlignment="1" applyProtection="1">
      <alignment horizontal="right" vertical="center"/>
      <protection locked="0"/>
    </xf>
    <xf numFmtId="0" fontId="47" fillId="28" borderId="0" xfId="0" applyFont="1" applyFill="1" applyBorder="1" applyAlignment="1">
      <alignment horizontal="left" vertical="center" wrapText="1"/>
    </xf>
    <xf numFmtId="0" fontId="47" fillId="0" borderId="0" xfId="0" applyFont="1" applyFill="1" applyAlignment="1">
      <alignment horizontal="left" vertical="top" wrapText="1"/>
    </xf>
    <xf numFmtId="0" fontId="69" fillId="0" borderId="10" xfId="0" applyFont="1" applyFill="1" applyBorder="1" applyAlignment="1">
      <alignment horizontal="center" vertical="center"/>
    </xf>
    <xf numFmtId="0" fontId="69" fillId="6" borderId="24" xfId="0" applyFont="1" applyFill="1" applyBorder="1" applyAlignment="1">
      <alignment horizontal="center" vertical="center"/>
    </xf>
    <xf numFmtId="0" fontId="69" fillId="6" borderId="26" xfId="0" applyFont="1" applyFill="1" applyBorder="1" applyAlignment="1">
      <alignment horizontal="center" vertical="center"/>
    </xf>
    <xf numFmtId="0" fontId="69" fillId="0" borderId="27" xfId="0" applyFont="1" applyFill="1" applyBorder="1" applyAlignment="1">
      <alignment horizontal="center" vertical="center"/>
    </xf>
    <xf numFmtId="0" fontId="47" fillId="4" borderId="24" xfId="0" applyFont="1" applyFill="1" applyBorder="1" applyAlignment="1" applyProtection="1">
      <alignment vertical="center" wrapText="1"/>
      <protection locked="0"/>
    </xf>
    <xf numFmtId="0" fontId="47" fillId="4" borderId="25" xfId="0" applyFont="1" applyFill="1" applyBorder="1" applyAlignment="1" applyProtection="1">
      <alignment vertical="center"/>
      <protection locked="0"/>
    </xf>
    <xf numFmtId="0" fontId="47" fillId="4" borderId="26" xfId="0" applyFont="1" applyFill="1" applyBorder="1" applyAlignment="1" applyProtection="1">
      <alignment vertical="center"/>
      <protection locked="0"/>
    </xf>
    <xf numFmtId="176" fontId="69" fillId="28" borderId="72" xfId="0" applyNumberFormat="1" applyFont="1" applyFill="1" applyBorder="1" applyAlignment="1">
      <alignment vertical="center"/>
    </xf>
    <xf numFmtId="176" fontId="69" fillId="28" borderId="33" xfId="0" applyNumberFormat="1" applyFont="1" applyFill="1" applyBorder="1" applyAlignment="1">
      <alignment vertical="center"/>
    </xf>
    <xf numFmtId="176" fontId="69" fillId="28" borderId="43" xfId="0" applyNumberFormat="1" applyFont="1" applyFill="1" applyBorder="1" applyAlignment="1">
      <alignment vertical="center"/>
    </xf>
    <xf numFmtId="176" fontId="69" fillId="28" borderId="0" xfId="0" applyNumberFormat="1" applyFont="1" applyFill="1" applyBorder="1" applyAlignment="1">
      <alignment vertical="center"/>
    </xf>
    <xf numFmtId="0" fontId="47" fillId="28" borderId="21" xfId="0" applyFont="1" applyFill="1" applyBorder="1" applyAlignment="1">
      <alignment horizontal="center" vertical="center"/>
    </xf>
    <xf numFmtId="0" fontId="47" fillId="28" borderId="27" xfId="0" applyFont="1" applyFill="1" applyBorder="1" applyAlignment="1">
      <alignment horizontal="center" vertical="center"/>
    </xf>
    <xf numFmtId="0" fontId="47" fillId="28" borderId="14" xfId="0" applyFont="1" applyFill="1" applyBorder="1" applyAlignment="1">
      <alignment horizontal="center" vertical="center"/>
    </xf>
    <xf numFmtId="176" fontId="69" fillId="28" borderId="24" xfId="0" applyNumberFormat="1" applyFont="1" applyFill="1" applyBorder="1" applyAlignment="1">
      <alignment vertical="center"/>
    </xf>
    <xf numFmtId="176" fontId="69" fillId="28" borderId="25" xfId="0" applyNumberFormat="1" applyFont="1" applyFill="1" applyBorder="1" applyAlignment="1">
      <alignment vertical="center"/>
    </xf>
    <xf numFmtId="176" fontId="69" fillId="28" borderId="26" xfId="0" applyNumberFormat="1" applyFont="1" applyFill="1" applyBorder="1" applyAlignment="1">
      <alignment vertical="center"/>
    </xf>
    <xf numFmtId="176" fontId="69" fillId="6" borderId="66" xfId="0" applyNumberFormat="1" applyFont="1" applyFill="1" applyBorder="1" applyAlignment="1">
      <alignment vertical="center"/>
    </xf>
    <xf numFmtId="176" fontId="69" fillId="6" borderId="51" xfId="0" applyNumberFormat="1" applyFont="1" applyFill="1" applyBorder="1" applyAlignment="1">
      <alignment vertical="center"/>
    </xf>
    <xf numFmtId="176" fontId="69" fillId="6" borderId="67" xfId="0" applyNumberFormat="1" applyFont="1" applyFill="1" applyBorder="1" applyAlignment="1">
      <alignment vertical="center"/>
    </xf>
    <xf numFmtId="0" fontId="47" fillId="0" borderId="0" xfId="0" applyFont="1" applyFill="1" applyBorder="1" applyAlignment="1">
      <alignment vertical="top" wrapText="1"/>
    </xf>
    <xf numFmtId="176" fontId="69" fillId="4" borderId="66" xfId="0" applyNumberFormat="1" applyFont="1" applyFill="1" applyBorder="1" applyAlignment="1" applyProtection="1">
      <alignment horizontal="right" vertical="center"/>
      <protection locked="0"/>
    </xf>
    <xf numFmtId="0" fontId="69" fillId="4" borderId="51" xfId="0" applyFont="1" applyFill="1" applyBorder="1" applyAlignment="1" applyProtection="1">
      <alignment horizontal="right" vertical="center"/>
      <protection locked="0"/>
    </xf>
    <xf numFmtId="0" fontId="69" fillId="4" borderId="67" xfId="0" applyFont="1" applyFill="1" applyBorder="1" applyAlignment="1" applyProtection="1">
      <alignment horizontal="right" vertical="center"/>
      <protection locked="0"/>
    </xf>
    <xf numFmtId="0" fontId="69" fillId="4" borderId="25" xfId="0" applyFont="1" applyFill="1" applyBorder="1" applyAlignment="1" applyProtection="1">
      <alignment horizontal="center" vertical="center"/>
      <protection locked="0"/>
    </xf>
    <xf numFmtId="0" fontId="69" fillId="0" borderId="25" xfId="0" applyFont="1" applyFill="1" applyBorder="1" applyAlignment="1">
      <alignment horizontal="center" vertical="center"/>
    </xf>
    <xf numFmtId="0" fontId="47" fillId="0" borderId="0" xfId="0" applyFont="1" applyFill="1" applyBorder="1" applyAlignment="1">
      <alignment horizontal="left" vertical="center" wrapText="1"/>
    </xf>
    <xf numFmtId="0" fontId="69" fillId="0" borderId="18" xfId="0" applyFont="1" applyFill="1" applyBorder="1" applyAlignment="1">
      <alignment horizontal="left" vertical="center"/>
    </xf>
    <xf numFmtId="0" fontId="69" fillId="0" borderId="87" xfId="0" applyFont="1" applyFill="1" applyBorder="1" applyAlignment="1">
      <alignment horizontal="left" vertical="center"/>
    </xf>
    <xf numFmtId="0" fontId="49" fillId="0" borderId="43" xfId="0" applyFont="1" applyFill="1" applyBorder="1" applyAlignment="1">
      <alignment horizontal="center" vertical="center" textRotation="255"/>
    </xf>
    <xf numFmtId="176" fontId="69" fillId="4" borderId="24" xfId="0" applyNumberFormat="1" applyFont="1" applyFill="1" applyBorder="1" applyAlignment="1" applyProtection="1">
      <alignment vertical="center"/>
      <protection locked="0"/>
    </xf>
    <xf numFmtId="176" fontId="69" fillId="4" borderId="25" xfId="0" applyNumberFormat="1" applyFont="1" applyFill="1" applyBorder="1" applyAlignment="1" applyProtection="1">
      <alignment vertical="center"/>
      <protection locked="0"/>
    </xf>
    <xf numFmtId="176" fontId="69" fillId="4" borderId="26" xfId="0" applyNumberFormat="1" applyFont="1" applyFill="1" applyBorder="1" applyAlignment="1" applyProtection="1">
      <alignment vertical="center"/>
      <protection locked="0"/>
    </xf>
    <xf numFmtId="0" fontId="69" fillId="0" borderId="47" xfId="0" applyFont="1" applyFill="1" applyBorder="1" applyAlignment="1">
      <alignment horizontal="center" vertical="center"/>
    </xf>
    <xf numFmtId="0" fontId="69" fillId="0" borderId="116" xfId="0" applyFont="1" applyFill="1" applyBorder="1" applyAlignment="1">
      <alignment horizontal="center" vertical="center"/>
    </xf>
    <xf numFmtId="176" fontId="69" fillId="4" borderId="25" xfId="0" applyNumberFormat="1" applyFont="1" applyFill="1" applyBorder="1" applyAlignment="1" applyProtection="1">
      <alignment horizontal="right" vertical="center"/>
      <protection locked="0"/>
    </xf>
    <xf numFmtId="176" fontId="69" fillId="4" borderId="26" xfId="0" applyNumberFormat="1" applyFont="1" applyFill="1" applyBorder="1" applyAlignment="1" applyProtection="1">
      <alignment horizontal="right" vertical="center"/>
      <protection locked="0"/>
    </xf>
    <xf numFmtId="0" fontId="83" fillId="28" borderId="98" xfId="0" applyFont="1" applyFill="1" applyBorder="1" applyAlignment="1">
      <alignment horizontal="left" vertical="center" wrapText="1"/>
    </xf>
    <xf numFmtId="0" fontId="83" fillId="28" borderId="126" xfId="0" applyFont="1" applyFill="1" applyBorder="1" applyAlignment="1">
      <alignment horizontal="left" vertical="center" wrapText="1"/>
    </xf>
    <xf numFmtId="0" fontId="47" fillId="0" borderId="24"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47" fillId="6" borderId="25" xfId="0" applyFont="1" applyFill="1" applyBorder="1" applyAlignment="1" applyProtection="1">
      <alignment horizontal="center" vertical="center"/>
      <protection locked="0"/>
    </xf>
    <xf numFmtId="0" fontId="47" fillId="28" borderId="110" xfId="0" applyFont="1" applyFill="1" applyBorder="1" applyAlignment="1">
      <alignment horizontal="left" vertical="center" wrapText="1"/>
    </xf>
    <xf numFmtId="0" fontId="47" fillId="28" borderId="111" xfId="0" applyFont="1" applyFill="1" applyBorder="1" applyAlignment="1">
      <alignment horizontal="left" vertical="center" wrapText="1"/>
    </xf>
    <xf numFmtId="0" fontId="46" fillId="0" borderId="87" xfId="0" applyFont="1" applyFill="1" applyBorder="1" applyAlignment="1">
      <alignment vertical="center" wrapText="1"/>
    </xf>
    <xf numFmtId="0" fontId="46" fillId="0" borderId="21" xfId="0" applyFont="1" applyFill="1" applyBorder="1" applyAlignment="1">
      <alignment vertical="center" wrapText="1"/>
    </xf>
    <xf numFmtId="0" fontId="46" fillId="0" borderId="27" xfId="0" applyFont="1" applyFill="1" applyBorder="1" applyAlignment="1">
      <alignment vertical="center" wrapText="1"/>
    </xf>
    <xf numFmtId="0" fontId="46" fillId="0" borderId="28" xfId="0" applyFont="1" applyFill="1" applyBorder="1" applyAlignment="1">
      <alignment vertical="center" wrapText="1"/>
    </xf>
    <xf numFmtId="0" fontId="46" fillId="0" borderId="36" xfId="0" applyFont="1" applyFill="1" applyBorder="1" applyAlignment="1">
      <alignment vertical="center" wrapText="1"/>
    </xf>
    <xf numFmtId="0" fontId="47" fillId="6" borderId="24" xfId="0" applyFont="1" applyFill="1" applyBorder="1" applyAlignment="1" applyProtection="1">
      <alignment vertical="center" wrapText="1"/>
      <protection locked="0"/>
    </xf>
    <xf numFmtId="0" fontId="47" fillId="6" borderId="25" xfId="0" applyFont="1" applyFill="1" applyBorder="1" applyAlignment="1" applyProtection="1">
      <alignment vertical="center"/>
      <protection locked="0"/>
    </xf>
    <xf numFmtId="0" fontId="47" fillId="6" borderId="26" xfId="0" applyFont="1" applyFill="1" applyBorder="1" applyAlignment="1" applyProtection="1">
      <alignment vertical="center"/>
      <protection locked="0"/>
    </xf>
    <xf numFmtId="0" fontId="47" fillId="4" borderId="25" xfId="0" applyFont="1" applyFill="1" applyBorder="1" applyAlignment="1" applyProtection="1">
      <alignment horizontal="center" vertical="center"/>
      <protection locked="0"/>
    </xf>
    <xf numFmtId="0" fontId="47" fillId="6" borderId="24" xfId="0" applyFont="1" applyFill="1" applyBorder="1" applyAlignment="1" applyProtection="1">
      <alignment horizontal="left" vertical="center" wrapText="1"/>
      <protection locked="0"/>
    </xf>
    <xf numFmtId="0" fontId="47" fillId="6" borderId="25" xfId="0" applyFont="1" applyFill="1" applyBorder="1" applyAlignment="1" applyProtection="1">
      <alignment horizontal="left" vertical="center"/>
      <protection locked="0"/>
    </xf>
    <xf numFmtId="0" fontId="47" fillId="6" borderId="26" xfId="0" applyFont="1" applyFill="1" applyBorder="1" applyAlignment="1" applyProtection="1">
      <alignment horizontal="left" vertical="center"/>
      <protection locked="0"/>
    </xf>
    <xf numFmtId="0" fontId="46" fillId="0" borderId="91"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141" xfId="0" applyFont="1" applyFill="1" applyBorder="1" applyAlignment="1">
      <alignment horizontal="left" vertical="center" wrapText="1"/>
    </xf>
    <xf numFmtId="0" fontId="76"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76" fillId="22" borderId="0" xfId="0" applyFont="1" applyFill="1" applyBorder="1" applyAlignment="1" applyProtection="1">
      <alignment vertical="center" shrinkToFit="1"/>
      <protection locked="0"/>
    </xf>
    <xf numFmtId="0" fontId="70" fillId="0" borderId="0" xfId="0" applyFont="1" applyFill="1" applyBorder="1" applyAlignment="1" applyProtection="1">
      <alignment horizontal="center" vertical="center" shrinkToFit="1"/>
      <protection locked="0"/>
    </xf>
    <xf numFmtId="0" fontId="77" fillId="0" borderId="0" xfId="0" applyFont="1" applyFill="1" applyBorder="1" applyAlignment="1">
      <alignment horizontal="center" vertical="center"/>
    </xf>
    <xf numFmtId="0" fontId="77" fillId="0" borderId="68" xfId="0" applyFont="1" applyFill="1" applyBorder="1" applyAlignment="1">
      <alignment horizontal="center" vertical="center"/>
    </xf>
    <xf numFmtId="0" fontId="76" fillId="28" borderId="0" xfId="0" applyFont="1" applyFill="1" applyBorder="1" applyAlignment="1">
      <alignment horizontal="left" vertical="center" wrapText="1"/>
    </xf>
    <xf numFmtId="0" fontId="76" fillId="22" borderId="0" xfId="0" applyFont="1" applyFill="1" applyBorder="1" applyAlignment="1" applyProtection="1">
      <alignment horizontal="center" vertical="center"/>
      <protection locked="0"/>
    </xf>
    <xf numFmtId="0" fontId="66" fillId="22" borderId="0" xfId="0" applyFont="1" applyFill="1" applyBorder="1" applyAlignment="1" applyProtection="1">
      <alignment horizontal="center" vertical="center"/>
      <protection locked="0"/>
    </xf>
    <xf numFmtId="0" fontId="76" fillId="0" borderId="0" xfId="0" applyFont="1" applyFill="1" applyBorder="1" applyAlignment="1">
      <alignment horizontal="center" vertical="center"/>
    </xf>
    <xf numFmtId="0" fontId="76" fillId="22" borderId="0" xfId="0" applyFont="1" applyFill="1" applyBorder="1" applyAlignment="1">
      <alignment vertical="center" shrinkToFit="1"/>
    </xf>
    <xf numFmtId="0" fontId="76" fillId="22" borderId="68" xfId="0" applyFont="1" applyFill="1" applyBorder="1" applyAlignment="1">
      <alignment vertical="center" shrinkToFit="1"/>
    </xf>
    <xf numFmtId="0" fontId="69" fillId="28" borderId="142" xfId="0" applyFont="1" applyFill="1" applyBorder="1" applyAlignment="1">
      <alignment horizontal="center" vertical="center"/>
    </xf>
    <xf numFmtId="0" fontId="69" fillId="28" borderId="143" xfId="0" applyFont="1" applyFill="1" applyBorder="1" applyAlignment="1">
      <alignment horizontal="center" vertical="center"/>
    </xf>
    <xf numFmtId="0" fontId="69" fillId="28" borderId="144" xfId="0" applyFont="1" applyFill="1" applyBorder="1" applyAlignment="1">
      <alignment horizontal="center" vertical="center"/>
    </xf>
    <xf numFmtId="0" fontId="69" fillId="28" borderId="145" xfId="0" applyFont="1" applyFill="1" applyBorder="1" applyAlignment="1">
      <alignment horizontal="center" vertical="center"/>
    </xf>
    <xf numFmtId="0" fontId="69" fillId="28" borderId="146" xfId="0" applyFont="1" applyFill="1" applyBorder="1" applyAlignment="1">
      <alignment horizontal="center" vertical="center"/>
    </xf>
    <xf numFmtId="0" fontId="69" fillId="28" borderId="147" xfId="0" applyFont="1" applyFill="1" applyBorder="1" applyAlignment="1">
      <alignment horizontal="center" vertical="center"/>
    </xf>
    <xf numFmtId="0" fontId="69" fillId="29" borderId="25" xfId="0" applyFont="1" applyFill="1" applyBorder="1" applyAlignment="1" applyProtection="1">
      <alignment horizontal="center" vertical="center"/>
      <protection locked="0"/>
    </xf>
    <xf numFmtId="0" fontId="47" fillId="28" borderId="0" xfId="0" applyFont="1" applyFill="1" applyBorder="1" applyAlignment="1" applyProtection="1">
      <alignment vertical="center" wrapText="1"/>
      <protection locked="0"/>
    </xf>
    <xf numFmtId="0" fontId="46" fillId="6" borderId="0" xfId="0" applyFont="1" applyFill="1" applyBorder="1" applyAlignment="1" applyProtection="1">
      <alignment vertical="center"/>
      <protection locked="0"/>
    </xf>
    <xf numFmtId="0" fontId="46" fillId="0" borderId="88" xfId="0" applyFont="1" applyFill="1" applyBorder="1" applyAlignment="1">
      <alignment vertical="center"/>
    </xf>
    <xf numFmtId="0" fontId="46" fillId="0" borderId="48" xfId="0" applyFont="1" applyFill="1" applyBorder="1" applyAlignment="1">
      <alignment vertical="center"/>
    </xf>
    <xf numFmtId="0" fontId="46" fillId="0" borderId="49" xfId="0" applyFont="1" applyFill="1" applyBorder="1" applyAlignment="1">
      <alignment vertical="center"/>
    </xf>
    <xf numFmtId="0" fontId="47" fillId="28" borderId="0" xfId="0" applyFont="1" applyFill="1" applyAlignment="1">
      <alignment horizontal="left" vertical="center" wrapText="1"/>
    </xf>
    <xf numFmtId="0" fontId="46" fillId="28" borderId="18" xfId="0" applyFont="1" applyFill="1" applyBorder="1" applyAlignment="1">
      <alignment vertical="center" wrapText="1"/>
    </xf>
    <xf numFmtId="0" fontId="46" fillId="28" borderId="14" xfId="0" applyFont="1" applyFill="1" applyBorder="1" applyAlignment="1">
      <alignment vertical="center" wrapText="1"/>
    </xf>
    <xf numFmtId="0" fontId="46" fillId="0" borderId="20"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87" xfId="0" applyFont="1" applyFill="1" applyBorder="1" applyAlignment="1">
      <alignment horizontal="center" vertical="center"/>
    </xf>
    <xf numFmtId="0" fontId="46" fillId="24" borderId="27" xfId="0" applyFont="1" applyFill="1" applyBorder="1" applyAlignment="1">
      <alignment horizontal="center" vertical="center"/>
    </xf>
    <xf numFmtId="0" fontId="46" fillId="24" borderId="28" xfId="0" applyFont="1" applyFill="1" applyBorder="1" applyAlignment="1">
      <alignment horizontal="center" vertical="center"/>
    </xf>
    <xf numFmtId="0" fontId="46" fillId="0" borderId="20" xfId="0" applyFont="1" applyFill="1" applyBorder="1" applyAlignment="1">
      <alignment vertical="center"/>
    </xf>
    <xf numFmtId="0" fontId="46" fillId="0" borderId="18" xfId="0" applyFont="1" applyFill="1" applyBorder="1" applyAlignment="1">
      <alignment vertical="center"/>
    </xf>
    <xf numFmtId="0" fontId="46" fillId="0" borderId="87" xfId="0" applyFont="1" applyFill="1" applyBorder="1" applyAlignment="1">
      <alignment vertical="center"/>
    </xf>
    <xf numFmtId="0" fontId="70" fillId="24" borderId="122" xfId="0" applyFont="1" applyFill="1" applyBorder="1" applyAlignment="1">
      <alignment horizontal="center" vertical="center" wrapText="1"/>
    </xf>
    <xf numFmtId="0" fontId="70" fillId="24" borderId="19" xfId="0" applyFont="1" applyFill="1" applyBorder="1" applyAlignment="1">
      <alignment horizontal="center" vertical="center" wrapText="1"/>
    </xf>
    <xf numFmtId="0" fontId="70" fillId="24" borderId="15" xfId="0" applyFont="1" applyFill="1" applyBorder="1" applyAlignment="1">
      <alignment horizontal="center" vertical="center" wrapText="1"/>
    </xf>
    <xf numFmtId="0" fontId="46" fillId="0" borderId="148" xfId="0" applyFont="1" applyFill="1" applyBorder="1" applyAlignment="1">
      <alignment vertical="center"/>
    </xf>
    <xf numFmtId="0" fontId="46" fillId="0" borderId="51" xfId="0" applyFont="1" applyFill="1" applyBorder="1" applyAlignment="1">
      <alignment vertical="center"/>
    </xf>
    <xf numFmtId="0" fontId="46" fillId="0" borderId="67" xfId="0" applyFont="1" applyFill="1" applyBorder="1" applyAlignment="1">
      <alignment vertical="center"/>
    </xf>
    <xf numFmtId="0" fontId="46" fillId="0" borderId="21"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86" xfId="0" applyFont="1" applyFill="1" applyBorder="1" applyAlignment="1">
      <alignment horizontal="center" vertical="center" wrapText="1"/>
    </xf>
    <xf numFmtId="0" fontId="46" fillId="0" borderId="79"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6" fillId="0" borderId="125" xfId="0" applyFont="1" applyFill="1" applyBorder="1" applyAlignment="1">
      <alignment horizontal="center" vertical="center" wrapText="1"/>
    </xf>
    <xf numFmtId="0" fontId="46" fillId="0" borderId="72"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46" fillId="0" borderId="123" xfId="0" applyFont="1" applyFill="1" applyBorder="1" applyAlignment="1">
      <alignment horizontal="center" vertical="center" wrapText="1"/>
    </xf>
    <xf numFmtId="0" fontId="46" fillId="0" borderId="35" xfId="0" applyFont="1" applyFill="1" applyBorder="1" applyAlignment="1">
      <alignment horizontal="center" vertical="center" wrapText="1"/>
    </xf>
    <xf numFmtId="0" fontId="46" fillId="0" borderId="34" xfId="0" applyFont="1" applyFill="1" applyBorder="1" applyAlignment="1">
      <alignment horizontal="center" vertical="center" wrapText="1"/>
    </xf>
    <xf numFmtId="0" fontId="46" fillId="0" borderId="89" xfId="0" applyFont="1" applyFill="1" applyBorder="1" applyAlignment="1">
      <alignment horizontal="center" vertical="center" wrapText="1"/>
    </xf>
    <xf numFmtId="0" fontId="47" fillId="28" borderId="126" xfId="0" applyFont="1" applyFill="1" applyBorder="1" applyAlignment="1">
      <alignment horizontal="left" vertical="center" wrapText="1"/>
    </xf>
    <xf numFmtId="0" fontId="47" fillId="28" borderId="42" xfId="0" applyFont="1" applyFill="1" applyBorder="1" applyAlignment="1">
      <alignment vertical="center" wrapText="1"/>
    </xf>
    <xf numFmtId="0" fontId="69" fillId="0" borderId="21" xfId="0" applyFont="1" applyFill="1" applyBorder="1" applyAlignment="1">
      <alignment horizontal="left" vertical="center"/>
    </xf>
    <xf numFmtId="0" fontId="69" fillId="0" borderId="27" xfId="0" applyFont="1" applyFill="1" applyBorder="1" applyAlignment="1">
      <alignment horizontal="left" vertical="center"/>
    </xf>
    <xf numFmtId="0" fontId="69" fillId="0" borderId="28" xfId="0" applyFont="1" applyFill="1" applyBorder="1" applyAlignment="1">
      <alignment horizontal="left" vertical="center"/>
    </xf>
    <xf numFmtId="0" fontId="69" fillId="0" borderId="35" xfId="0" applyFont="1" applyFill="1" applyBorder="1" applyAlignment="1">
      <alignment horizontal="left" vertical="center"/>
    </xf>
    <xf numFmtId="0" fontId="69" fillId="0" borderId="34" xfId="0" applyFont="1" applyFill="1" applyBorder="1" applyAlignment="1">
      <alignment horizontal="left" vertical="center"/>
    </xf>
    <xf numFmtId="0" fontId="69" fillId="0" borderId="36" xfId="0" applyFont="1" applyFill="1" applyBorder="1" applyAlignment="1">
      <alignment horizontal="left" vertical="center"/>
    </xf>
    <xf numFmtId="0" fontId="69" fillId="6" borderId="24" xfId="0" applyFont="1" applyFill="1" applyBorder="1" applyAlignment="1" applyProtection="1">
      <alignment vertical="center"/>
      <protection locked="0"/>
    </xf>
    <xf numFmtId="0" fontId="69" fillId="6" borderId="25" xfId="0" applyFont="1" applyFill="1" applyBorder="1" applyAlignment="1" applyProtection="1">
      <alignment vertical="center"/>
      <protection locked="0"/>
    </xf>
    <xf numFmtId="0" fontId="69" fillId="6" borderId="26" xfId="0" applyFont="1" applyFill="1" applyBorder="1" applyAlignment="1" applyProtection="1">
      <alignment vertical="center"/>
      <protection locked="0"/>
    </xf>
    <xf numFmtId="176" fontId="69" fillId="6" borderId="66" xfId="0" applyNumberFormat="1" applyFont="1" applyFill="1" applyBorder="1" applyAlignment="1" applyProtection="1">
      <alignment horizontal="right" vertical="center"/>
      <protection locked="0"/>
    </xf>
    <xf numFmtId="0" fontId="69" fillId="6" borderId="51" xfId="0" applyFont="1" applyFill="1" applyBorder="1" applyAlignment="1" applyProtection="1">
      <alignment horizontal="right" vertical="center"/>
      <protection locked="0"/>
    </xf>
    <xf numFmtId="0" fontId="69" fillId="6" borderId="67" xfId="0" applyFont="1" applyFill="1" applyBorder="1" applyAlignment="1" applyProtection="1">
      <alignment horizontal="right" vertical="center"/>
      <protection locked="0"/>
    </xf>
    <xf numFmtId="176" fontId="69" fillId="28" borderId="138" xfId="0" applyNumberFormat="1" applyFont="1" applyFill="1" applyBorder="1" applyAlignment="1">
      <alignment horizontal="center" vertical="center"/>
    </xf>
    <xf numFmtId="176" fontId="69" fillId="28" borderId="139" xfId="0" applyNumberFormat="1" applyFont="1" applyFill="1" applyBorder="1" applyAlignment="1">
      <alignment horizontal="center" vertical="center"/>
    </xf>
    <xf numFmtId="176" fontId="69" fillId="28" borderId="140" xfId="0" applyNumberFormat="1" applyFont="1" applyFill="1" applyBorder="1" applyAlignment="1">
      <alignment horizontal="center" vertical="center"/>
    </xf>
    <xf numFmtId="182" fontId="69" fillId="6" borderId="66" xfId="0" applyNumberFormat="1" applyFont="1" applyFill="1" applyBorder="1" applyAlignment="1">
      <alignment vertical="center"/>
    </xf>
    <xf numFmtId="182" fontId="69" fillId="6" borderId="51" xfId="0" applyNumberFormat="1" applyFont="1" applyFill="1" applyBorder="1" applyAlignment="1">
      <alignment vertical="center"/>
    </xf>
    <xf numFmtId="182" fontId="69" fillId="6" borderId="67" xfId="0" applyNumberFormat="1" applyFont="1" applyFill="1" applyBorder="1" applyAlignment="1">
      <alignment vertical="center"/>
    </xf>
    <xf numFmtId="0" fontId="46" fillId="0" borderId="84" xfId="0" applyFont="1" applyFill="1" applyBorder="1" applyAlignment="1">
      <alignment vertical="center" wrapText="1"/>
    </xf>
    <xf numFmtId="0" fontId="46" fillId="0" borderId="44" xfId="0" applyFont="1" applyFill="1" applyBorder="1" applyAlignment="1">
      <alignment vertical="center" wrapText="1"/>
    </xf>
    <xf numFmtId="0" fontId="46" fillId="22" borderId="24" xfId="0" applyFont="1" applyFill="1" applyBorder="1" applyAlignment="1" applyProtection="1">
      <alignment vertical="center"/>
      <protection locked="0"/>
    </xf>
    <xf numFmtId="0" fontId="46" fillId="22" borderId="25" xfId="0" applyFont="1" applyFill="1" applyBorder="1" applyAlignment="1" applyProtection="1">
      <alignment vertical="center"/>
      <protection locked="0"/>
    </xf>
    <xf numFmtId="0" fontId="46" fillId="22" borderId="26" xfId="0" applyFont="1" applyFill="1" applyBorder="1" applyAlignment="1" applyProtection="1">
      <alignment vertical="center"/>
      <protection locked="0"/>
    </xf>
    <xf numFmtId="0" fontId="46" fillId="0" borderId="81" xfId="0" applyFont="1" applyFill="1" applyBorder="1" applyAlignment="1">
      <alignment vertical="center" wrapText="1"/>
    </xf>
    <xf numFmtId="0" fontId="46" fillId="0" borderId="42" xfId="0" applyFont="1" applyFill="1" applyBorder="1" applyAlignment="1">
      <alignment vertical="center" wrapText="1"/>
    </xf>
    <xf numFmtId="0" fontId="46" fillId="0" borderId="83" xfId="0" applyFont="1" applyFill="1" applyBorder="1" applyAlignment="1">
      <alignment vertical="center" wrapText="1"/>
    </xf>
    <xf numFmtId="0" fontId="47" fillId="4" borderId="0" xfId="0" applyFont="1" applyFill="1" applyBorder="1" applyAlignment="1" applyProtection="1">
      <alignment vertical="center"/>
      <protection locked="0"/>
    </xf>
    <xf numFmtId="0" fontId="47" fillId="6" borderId="0" xfId="0" applyFont="1" applyFill="1" applyBorder="1" applyAlignment="1" applyProtection="1">
      <alignment vertical="center"/>
      <protection locked="0"/>
    </xf>
    <xf numFmtId="49" fontId="47" fillId="0" borderId="20" xfId="0" applyNumberFormat="1" applyFont="1" applyFill="1" applyBorder="1" applyAlignment="1">
      <alignment vertical="center" wrapText="1"/>
    </xf>
    <xf numFmtId="49" fontId="47" fillId="0" borderId="18" xfId="0" applyNumberFormat="1" applyFont="1" applyFill="1" applyBorder="1" applyAlignment="1">
      <alignment vertical="center" wrapText="1"/>
    </xf>
    <xf numFmtId="49" fontId="47" fillId="0" borderId="14" xfId="0" applyNumberFormat="1" applyFont="1" applyFill="1" applyBorder="1" applyAlignment="1">
      <alignment vertical="center" wrapText="1"/>
    </xf>
    <xf numFmtId="0" fontId="46" fillId="0" borderId="21" xfId="0" applyFont="1" applyFill="1" applyBorder="1" applyAlignment="1">
      <alignment horizontal="left" vertical="center" wrapText="1"/>
    </xf>
    <xf numFmtId="0" fontId="46" fillId="0" borderId="86" xfId="0" applyFont="1" applyFill="1" applyBorder="1" applyAlignment="1">
      <alignment horizontal="left" vertical="center" wrapText="1"/>
    </xf>
    <xf numFmtId="0" fontId="46" fillId="0" borderId="43" xfId="0" applyFont="1" applyFill="1" applyBorder="1" applyAlignment="1">
      <alignment horizontal="left" vertical="center" wrapText="1"/>
    </xf>
    <xf numFmtId="0" fontId="46" fillId="0" borderId="68" xfId="0" applyFont="1" applyFill="1" applyBorder="1" applyAlignment="1">
      <alignment horizontal="left" vertical="center" wrapText="1"/>
    </xf>
    <xf numFmtId="0" fontId="46" fillId="0" borderId="35" xfId="0" applyFont="1" applyFill="1" applyBorder="1" applyAlignment="1">
      <alignment horizontal="left" vertical="center" wrapText="1"/>
    </xf>
    <xf numFmtId="0" fontId="46" fillId="0" borderId="89" xfId="0" applyFont="1" applyFill="1" applyBorder="1" applyAlignment="1">
      <alignment horizontal="left" vertical="center" wrapText="1"/>
    </xf>
    <xf numFmtId="0" fontId="47" fillId="0" borderId="149" xfId="0" applyFont="1" applyFill="1" applyBorder="1" applyAlignment="1">
      <alignment vertical="center" wrapText="1"/>
    </xf>
    <xf numFmtId="0" fontId="47" fillId="0" borderId="133" xfId="0" applyFont="1" applyFill="1" applyBorder="1" applyAlignment="1">
      <alignment vertical="center" wrapText="1"/>
    </xf>
    <xf numFmtId="0" fontId="47" fillId="0" borderId="39" xfId="0" applyFont="1" applyFill="1" applyBorder="1" applyAlignment="1">
      <alignment vertical="center" wrapText="1"/>
    </xf>
    <xf numFmtId="0" fontId="69" fillId="0" borderId="37" xfId="0" applyFont="1" applyFill="1" applyBorder="1" applyAlignment="1">
      <alignment horizontal="center" vertical="center"/>
    </xf>
    <xf numFmtId="0" fontId="69" fillId="0" borderId="133" xfId="0" applyFont="1" applyFill="1" applyBorder="1" applyAlignment="1">
      <alignment horizontal="center" vertical="center"/>
    </xf>
    <xf numFmtId="0" fontId="69" fillId="0" borderId="39" xfId="0" applyFont="1" applyFill="1" applyBorder="1" applyAlignment="1">
      <alignment horizontal="center" vertical="center"/>
    </xf>
    <xf numFmtId="0" fontId="69" fillId="0" borderId="133" xfId="0" applyFont="1" applyFill="1" applyBorder="1" applyAlignment="1" applyProtection="1">
      <alignment vertical="center"/>
      <protection locked="0"/>
    </xf>
    <xf numFmtId="0" fontId="69" fillId="0" borderId="39" xfId="0" applyFont="1" applyFill="1" applyBorder="1" applyAlignment="1" applyProtection="1">
      <alignment vertical="center"/>
      <protection locked="0"/>
    </xf>
    <xf numFmtId="0" fontId="69" fillId="0" borderId="34" xfId="0" applyFont="1" applyFill="1" applyBorder="1" applyAlignment="1" applyProtection="1">
      <alignment vertical="center" wrapText="1"/>
      <protection locked="0"/>
    </xf>
    <xf numFmtId="0" fontId="69" fillId="0" borderId="36" xfId="0" applyFont="1" applyFill="1" applyBorder="1" applyAlignment="1" applyProtection="1">
      <alignment vertical="center" wrapText="1"/>
      <protection locked="0"/>
    </xf>
    <xf numFmtId="0" fontId="69" fillId="0" borderId="10" xfId="0" applyFont="1" applyFill="1" applyBorder="1" applyAlignment="1" applyProtection="1">
      <alignment horizontal="center" vertical="center"/>
      <protection locked="0"/>
    </xf>
    <xf numFmtId="0" fontId="69" fillId="0" borderId="10" xfId="0" applyFont="1" applyFill="1" applyBorder="1" applyAlignment="1" applyProtection="1">
      <alignment vertical="center"/>
      <protection locked="0"/>
    </xf>
    <xf numFmtId="0" fontId="69" fillId="0" borderId="10" xfId="0" applyFont="1" applyFill="1" applyBorder="1" applyAlignment="1" applyProtection="1">
      <alignment horizontal="left" vertical="center"/>
      <protection locked="0"/>
    </xf>
    <xf numFmtId="0" fontId="69" fillId="0" borderId="133" xfId="0" applyFont="1" applyFill="1" applyBorder="1" applyAlignment="1" applyProtection="1">
      <alignment horizontal="left" vertical="center"/>
      <protection locked="0"/>
    </xf>
    <xf numFmtId="0" fontId="69" fillId="0" borderId="39" xfId="0" applyFont="1" applyFill="1" applyBorder="1" applyAlignment="1" applyProtection="1">
      <alignment horizontal="left" vertical="center"/>
      <protection locked="0"/>
    </xf>
    <xf numFmtId="0" fontId="69" fillId="0" borderId="34" xfId="0" applyFont="1" applyFill="1" applyBorder="1" applyAlignment="1" applyProtection="1">
      <alignment vertical="center"/>
      <protection locked="0"/>
    </xf>
    <xf numFmtId="0" fontId="69" fillId="0" borderId="36" xfId="0" applyFont="1" applyFill="1" applyBorder="1" applyAlignment="1" applyProtection="1">
      <alignment vertical="center"/>
      <protection locked="0"/>
    </xf>
    <xf numFmtId="0" fontId="69" fillId="0" borderId="43"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0" borderId="44" xfId="0" applyFont="1" applyFill="1" applyBorder="1" applyAlignment="1" applyProtection="1">
      <alignment vertical="center"/>
      <protection locked="0"/>
    </xf>
    <xf numFmtId="0" fontId="69" fillId="0" borderId="35" xfId="0" applyFont="1" applyFill="1" applyBorder="1" applyAlignment="1" applyProtection="1">
      <alignment vertical="center"/>
      <protection locked="0"/>
    </xf>
    <xf numFmtId="0" fontId="69" fillId="0" borderId="21" xfId="0" applyFont="1" applyFill="1" applyBorder="1" applyAlignment="1">
      <alignment horizontal="center" vertical="center" wrapText="1"/>
    </xf>
    <xf numFmtId="0" fontId="69" fillId="0" borderId="27" xfId="0" applyFont="1" applyFill="1" applyBorder="1" applyAlignment="1">
      <alignment horizontal="center" vertical="center" wrapText="1"/>
    </xf>
    <xf numFmtId="0" fontId="69" fillId="0" borderId="28" xfId="0" applyFont="1" applyFill="1" applyBorder="1" applyAlignment="1">
      <alignment horizontal="center" vertical="center" wrapText="1"/>
    </xf>
    <xf numFmtId="0" fontId="69" fillId="0" borderId="4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44"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33" xfId="0" applyFont="1" applyFill="1" applyBorder="1" applyAlignment="1">
      <alignment horizontal="center" vertical="center" wrapText="1"/>
    </xf>
    <xf numFmtId="0" fontId="69" fillId="0" borderId="39" xfId="0" applyFont="1" applyFill="1" applyBorder="1" applyAlignment="1">
      <alignment horizontal="center" vertical="center" wrapText="1"/>
    </xf>
    <xf numFmtId="0" fontId="69" fillId="0" borderId="35" xfId="0" applyFont="1" applyFill="1" applyBorder="1" applyAlignment="1">
      <alignment horizontal="center" vertical="center"/>
    </xf>
    <xf numFmtId="0" fontId="72" fillId="28" borderId="20" xfId="0" applyFont="1" applyFill="1" applyBorder="1" applyAlignment="1">
      <alignment vertical="center"/>
    </xf>
    <xf numFmtId="0" fontId="72" fillId="28" borderId="18" xfId="0" applyFont="1" applyFill="1" applyBorder="1" applyAlignment="1">
      <alignment vertical="center"/>
    </xf>
    <xf numFmtId="0" fontId="72" fillId="28" borderId="14" xfId="0" applyFont="1" applyFill="1" applyBorder="1" applyAlignment="1">
      <alignment vertical="center"/>
    </xf>
    <xf numFmtId="0" fontId="72" fillId="28" borderId="21" xfId="0" applyFont="1" applyFill="1" applyBorder="1" applyAlignment="1">
      <alignment horizontal="center" vertical="center"/>
    </xf>
    <xf numFmtId="0" fontId="72" fillId="28" borderId="27" xfId="0" applyFont="1" applyFill="1" applyBorder="1" applyAlignment="1">
      <alignment horizontal="center" vertical="center"/>
    </xf>
    <xf numFmtId="0" fontId="72" fillId="28" borderId="28" xfId="0" applyFont="1" applyFill="1" applyBorder="1" applyAlignment="1">
      <alignment horizontal="center" vertical="center"/>
    </xf>
    <xf numFmtId="0" fontId="72" fillId="28" borderId="43" xfId="0" applyFont="1" applyFill="1" applyBorder="1" applyAlignment="1">
      <alignment horizontal="center" vertical="center"/>
    </xf>
    <xf numFmtId="0" fontId="72" fillId="28" borderId="0" xfId="0" applyFont="1" applyFill="1" applyBorder="1" applyAlignment="1">
      <alignment horizontal="center" vertical="center"/>
    </xf>
    <xf numFmtId="0" fontId="72" fillId="28" borderId="44" xfId="0" applyFont="1" applyFill="1" applyBorder="1" applyAlignment="1">
      <alignment horizontal="center" vertical="center"/>
    </xf>
    <xf numFmtId="0" fontId="72" fillId="28" borderId="120" xfId="0" applyFont="1" applyFill="1" applyBorder="1" applyAlignment="1">
      <alignment horizontal="center" vertical="center" wrapText="1"/>
    </xf>
    <xf numFmtId="0" fontId="72" fillId="28" borderId="36" xfId="0" applyFont="1" applyFill="1" applyBorder="1" applyAlignment="1">
      <alignment horizontal="center" vertical="center" wrapText="1"/>
    </xf>
    <xf numFmtId="0" fontId="72" fillId="28" borderId="28" xfId="0" applyFont="1" applyFill="1" applyBorder="1" applyAlignment="1">
      <alignment horizontal="center" vertical="center" wrapText="1"/>
    </xf>
    <xf numFmtId="0" fontId="72" fillId="28" borderId="150" xfId="0" applyFont="1" applyFill="1" applyBorder="1" applyAlignment="1">
      <alignment horizontal="center" vertical="center" wrapText="1"/>
    </xf>
    <xf numFmtId="0" fontId="72" fillId="28" borderId="30" xfId="0" applyFont="1" applyFill="1" applyBorder="1" applyAlignment="1">
      <alignment horizontal="center" vertical="center" textRotation="255"/>
    </xf>
    <xf numFmtId="0" fontId="72" fillId="28" borderId="29" xfId="0" applyFont="1" applyFill="1" applyBorder="1" applyAlignment="1">
      <alignment horizontal="center" vertical="center" textRotation="255"/>
    </xf>
    <xf numFmtId="0" fontId="72" fillId="0" borderId="24" xfId="0" applyFont="1" applyFill="1" applyBorder="1" applyAlignment="1">
      <alignment vertical="center"/>
    </xf>
    <xf numFmtId="0" fontId="72" fillId="0" borderId="25" xfId="0" applyFont="1" applyFill="1" applyBorder="1" applyAlignment="1">
      <alignment vertical="center"/>
    </xf>
    <xf numFmtId="0" fontId="72" fillId="0" borderId="26" xfId="0" applyFont="1" applyFill="1" applyBorder="1" applyAlignment="1">
      <alignment vertical="center"/>
    </xf>
    <xf numFmtId="0" fontId="72" fillId="0" borderId="10" xfId="0" applyFont="1" applyFill="1" applyBorder="1" applyAlignment="1">
      <alignment horizontal="center" vertical="center"/>
    </xf>
    <xf numFmtId="0" fontId="72" fillId="0" borderId="20" xfId="0" applyFont="1" applyFill="1" applyBorder="1" applyAlignment="1">
      <alignment horizontal="center" vertical="center"/>
    </xf>
    <xf numFmtId="0" fontId="72" fillId="28" borderId="35" xfId="0" applyFont="1" applyFill="1" applyBorder="1" applyAlignment="1">
      <alignment vertical="center" wrapText="1"/>
    </xf>
    <xf numFmtId="0" fontId="72" fillId="28" borderId="36" xfId="0" applyFont="1" applyFill="1" applyBorder="1" applyAlignment="1">
      <alignment vertical="center" wrapText="1"/>
    </xf>
    <xf numFmtId="0" fontId="66" fillId="28" borderId="29" xfId="0" applyFont="1" applyFill="1" applyBorder="1" applyAlignment="1">
      <alignment horizontal="center" vertical="center" textRotation="255" wrapText="1"/>
    </xf>
    <xf numFmtId="0" fontId="66" fillId="28" borderId="40" xfId="0" applyFont="1" applyFill="1" applyBorder="1" applyAlignment="1">
      <alignment horizontal="center" vertical="center" textRotation="255" wrapText="1"/>
    </xf>
    <xf numFmtId="0" fontId="72" fillId="28" borderId="21" xfId="0" applyFont="1" applyFill="1" applyBorder="1" applyAlignment="1">
      <alignment horizontal="center" vertical="center" wrapText="1" shrinkToFit="1"/>
    </xf>
    <xf numFmtId="0" fontId="72" fillId="28" borderId="27" xfId="0" applyFont="1" applyFill="1" applyBorder="1" applyAlignment="1">
      <alignment horizontal="center" vertical="center" wrapText="1" shrinkToFit="1"/>
    </xf>
    <xf numFmtId="0" fontId="72" fillId="28" borderId="28" xfId="0" applyFont="1" applyFill="1" applyBorder="1" applyAlignment="1">
      <alignment horizontal="center" vertical="center" wrapText="1" shrinkToFit="1"/>
    </xf>
    <xf numFmtId="0" fontId="72" fillId="28" borderId="43" xfId="0" applyFont="1" applyFill="1" applyBorder="1" applyAlignment="1">
      <alignment horizontal="center" vertical="center" wrapText="1" shrinkToFit="1"/>
    </xf>
    <xf numFmtId="0" fontId="72" fillId="28" borderId="0" xfId="0" applyFont="1" applyFill="1" applyBorder="1" applyAlignment="1">
      <alignment horizontal="center" vertical="center" wrapText="1" shrinkToFit="1"/>
    </xf>
    <xf numFmtId="0" fontId="72" fillId="28" borderId="44" xfId="0" applyFont="1" applyFill="1" applyBorder="1" applyAlignment="1">
      <alignment horizontal="center" vertical="center" wrapText="1" shrinkToFit="1"/>
    </xf>
    <xf numFmtId="0" fontId="72" fillId="28" borderId="29" xfId="0" applyFont="1" applyFill="1" applyBorder="1" applyAlignment="1">
      <alignment horizontal="center" vertical="center" wrapText="1" shrinkToFit="1"/>
    </xf>
    <xf numFmtId="0" fontId="72" fillId="28" borderId="40" xfId="0" applyFont="1" applyFill="1" applyBorder="1" applyAlignment="1">
      <alignment horizontal="center" vertical="center" wrapText="1" shrinkToFit="1"/>
    </xf>
    <xf numFmtId="0" fontId="72" fillId="28" borderId="29" xfId="0" applyFont="1" applyFill="1" applyBorder="1" applyAlignment="1">
      <alignment horizontal="center" vertical="center" shrinkToFit="1"/>
    </xf>
    <xf numFmtId="0" fontId="72" fillId="28" borderId="40" xfId="0" applyFont="1" applyFill="1" applyBorder="1" applyAlignment="1">
      <alignment horizontal="center" vertical="center" shrinkToFit="1"/>
    </xf>
    <xf numFmtId="0" fontId="72" fillId="28" borderId="21" xfId="0" applyFont="1" applyFill="1" applyBorder="1" applyAlignment="1">
      <alignment horizontal="center" vertical="center" shrinkToFit="1"/>
    </xf>
    <xf numFmtId="0" fontId="72" fillId="28" borderId="43" xfId="0" applyFont="1" applyFill="1" applyBorder="1" applyAlignment="1">
      <alignment horizontal="center" vertical="center" shrinkToFit="1"/>
    </xf>
    <xf numFmtId="0" fontId="72" fillId="28" borderId="29" xfId="0" applyFont="1" applyFill="1" applyBorder="1" applyAlignment="1">
      <alignment horizontal="center" vertical="center" wrapText="1"/>
    </xf>
    <xf numFmtId="0" fontId="72" fillId="28" borderId="40" xfId="0" applyFont="1" applyFill="1" applyBorder="1" applyAlignment="1">
      <alignment horizontal="center" vertical="center" wrapText="1"/>
    </xf>
    <xf numFmtId="0" fontId="72" fillId="28" borderId="130" xfId="0" applyFont="1" applyFill="1" applyBorder="1" applyAlignment="1">
      <alignment horizontal="center" vertical="center" wrapText="1"/>
    </xf>
    <xf numFmtId="0" fontId="72" fillId="0" borderId="20" xfId="0" applyFont="1" applyFill="1" applyBorder="1" applyAlignment="1">
      <alignment vertical="center"/>
    </xf>
    <xf numFmtId="0" fontId="72" fillId="0" borderId="18" xfId="0" applyFont="1" applyFill="1" applyBorder="1" applyAlignment="1">
      <alignment vertical="center"/>
    </xf>
    <xf numFmtId="0" fontId="72" fillId="28" borderId="44" xfId="0" applyFont="1" applyFill="1" applyBorder="1" applyAlignment="1">
      <alignment horizontal="center" vertical="center" wrapText="1"/>
    </xf>
    <xf numFmtId="0" fontId="72" fillId="28" borderId="40" xfId="0" applyFont="1" applyFill="1" applyBorder="1" applyAlignment="1">
      <alignment horizontal="center" vertical="center" textRotation="255"/>
    </xf>
    <xf numFmtId="0" fontId="72" fillId="28" borderId="20" xfId="0" applyFont="1" applyFill="1" applyBorder="1" applyAlignment="1">
      <alignment vertical="center" wrapText="1"/>
    </xf>
    <xf numFmtId="0" fontId="72" fillId="28" borderId="14" xfId="0" applyFont="1" applyFill="1" applyBorder="1" applyAlignment="1">
      <alignment vertical="center" wrapText="1"/>
    </xf>
    <xf numFmtId="0" fontId="72" fillId="28" borderId="21" xfId="0" applyFont="1" applyFill="1" applyBorder="1" applyAlignment="1">
      <alignment vertical="center"/>
    </xf>
    <xf numFmtId="0" fontId="72" fillId="28" borderId="27" xfId="0" applyFont="1" applyFill="1" applyBorder="1" applyAlignment="1">
      <alignment vertical="center"/>
    </xf>
    <xf numFmtId="0" fontId="72" fillId="28" borderId="21" xfId="0" applyFont="1" applyFill="1" applyBorder="1" applyAlignment="1">
      <alignment horizontal="center" vertical="center" wrapText="1"/>
    </xf>
    <xf numFmtId="0" fontId="72" fillId="28" borderId="43" xfId="0" applyFont="1" applyFill="1" applyBorder="1" applyAlignment="1">
      <alignment horizontal="center" vertical="center" wrapText="1"/>
    </xf>
    <xf numFmtId="0" fontId="72" fillId="28" borderId="29" xfId="0" applyFont="1" applyFill="1" applyBorder="1" applyAlignment="1">
      <alignment horizontal="center" vertical="center"/>
    </xf>
    <xf numFmtId="0" fontId="72" fillId="28" borderId="40" xfId="0" applyFont="1" applyFill="1" applyBorder="1" applyAlignment="1">
      <alignment horizontal="center" vertical="center"/>
    </xf>
    <xf numFmtId="0" fontId="97" fillId="0" borderId="151" xfId="0" applyFont="1" applyBorder="1" applyAlignment="1">
      <alignment horizontal="left" vertical="center" wrapText="1"/>
    </xf>
    <xf numFmtId="0" fontId="97" fillId="0" borderId="19" xfId="0" applyFont="1" applyBorder="1" applyAlignment="1">
      <alignment horizontal="left" vertical="center" wrapText="1"/>
    </xf>
    <xf numFmtId="0" fontId="97" fillId="0" borderId="117" xfId="0" applyFont="1" applyBorder="1" applyAlignment="1">
      <alignment horizontal="left" vertical="center" wrapText="1"/>
    </xf>
    <xf numFmtId="0" fontId="97" fillId="0" borderId="118" xfId="0" applyFont="1" applyBorder="1" applyAlignment="1">
      <alignment horizontal="left" vertical="center" wrapText="1"/>
    </xf>
    <xf numFmtId="0" fontId="98" fillId="0" borderId="117" xfId="0" applyFont="1" applyBorder="1" applyAlignment="1">
      <alignment horizontal="center" vertical="center" wrapText="1"/>
    </xf>
    <xf numFmtId="0" fontId="98" fillId="0" borderId="118" xfId="0" applyFont="1" applyBorder="1" applyAlignment="1">
      <alignment horizontal="center" vertical="center" wrapText="1"/>
    </xf>
    <xf numFmtId="0" fontId="98" fillId="0" borderId="119" xfId="0" applyFont="1" applyBorder="1" applyAlignment="1">
      <alignment horizontal="center" vertical="center" wrapText="1"/>
    </xf>
    <xf numFmtId="0" fontId="98" fillId="0" borderId="152" xfId="0" applyFont="1" applyBorder="1" applyAlignment="1">
      <alignment horizontal="center" vertical="center" wrapText="1"/>
    </xf>
    <xf numFmtId="0" fontId="98" fillId="0" borderId="27" xfId="0" applyFont="1" applyBorder="1" applyAlignment="1">
      <alignment horizontal="center" vertical="center" wrapText="1"/>
    </xf>
    <xf numFmtId="0" fontId="98" fillId="0" borderId="86" xfId="0" applyFont="1" applyBorder="1" applyAlignment="1">
      <alignment horizontal="center" vertical="center" wrapText="1"/>
    </xf>
    <xf numFmtId="0" fontId="98" fillId="0" borderId="137" xfId="0" applyFont="1" applyBorder="1" applyAlignment="1">
      <alignment horizontal="center" vertical="center" wrapText="1"/>
    </xf>
    <xf numFmtId="0" fontId="98" fillId="0" borderId="34" xfId="0" applyFont="1" applyBorder="1" applyAlignment="1">
      <alignment horizontal="center" vertical="center" wrapText="1"/>
    </xf>
    <xf numFmtId="0" fontId="98" fillId="0" borderId="89" xfId="0" applyFont="1" applyBorder="1" applyAlignment="1">
      <alignment horizontal="center" vertical="center" wrapText="1"/>
    </xf>
    <xf numFmtId="0" fontId="97" fillId="0" borderId="115" xfId="0" applyFont="1" applyBorder="1" applyAlignment="1">
      <alignment horizontal="left" vertical="center" wrapText="1"/>
    </xf>
    <xf numFmtId="0" fontId="97" fillId="0" borderId="18" xfId="0" applyFont="1" applyBorder="1" applyAlignment="1">
      <alignment horizontal="left" vertical="center" wrapText="1"/>
    </xf>
    <xf numFmtId="0" fontId="98" fillId="0" borderId="52" xfId="0" applyFont="1" applyBorder="1" applyAlignment="1">
      <alignment horizontal="center" vertical="center"/>
    </xf>
    <xf numFmtId="0" fontId="98" fillId="0" borderId="53" xfId="0" applyFont="1" applyBorder="1" applyAlignment="1">
      <alignment horizontal="center" vertical="center"/>
    </xf>
    <xf numFmtId="0" fontId="98" fillId="0" borderId="55" xfId="0" applyFont="1" applyBorder="1" applyAlignment="1">
      <alignment horizontal="center" vertical="center"/>
    </xf>
    <xf numFmtId="0" fontId="98" fillId="0" borderId="21" xfId="0" applyFont="1" applyBorder="1" applyAlignment="1">
      <alignment horizontal="center" vertical="center" wrapText="1"/>
    </xf>
    <xf numFmtId="0" fontId="98" fillId="0" borderId="43" xfId="0" applyFont="1" applyBorder="1" applyAlignment="1">
      <alignment horizontal="center" vertical="center" wrapText="1"/>
    </xf>
    <xf numFmtId="0" fontId="98" fillId="0" borderId="0" xfId="0" applyFont="1" applyBorder="1" applyAlignment="1">
      <alignment horizontal="center" vertical="center" wrapText="1"/>
    </xf>
    <xf numFmtId="0" fontId="98" fillId="0" borderId="35" xfId="0" applyFont="1" applyBorder="1" applyAlignment="1">
      <alignment horizontal="center" vertical="center" wrapText="1"/>
    </xf>
    <xf numFmtId="0" fontId="98" fillId="0" borderId="16" xfId="0" applyFont="1" applyBorder="1" applyAlignment="1">
      <alignment horizontal="center" vertical="center" wrapText="1"/>
    </xf>
    <xf numFmtId="0" fontId="98" fillId="0" borderId="11" xfId="0" applyFont="1" applyBorder="1" applyAlignment="1">
      <alignment horizontal="center" vertical="center" wrapText="1"/>
    </xf>
    <xf numFmtId="0" fontId="98" fillId="0" borderId="1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3"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29</xdr:row>
      <xdr:rowOff>200025</xdr:rowOff>
    </xdr:from>
    <xdr:to>
      <xdr:col>4</xdr:col>
      <xdr:colOff>2552700</xdr:colOff>
      <xdr:row>30</xdr:row>
      <xdr:rowOff>638175</xdr:rowOff>
    </xdr:to>
    <xdr:sp>
      <xdr:nvSpPr>
        <xdr:cNvPr id="1" name="正方形/長方形 27"/>
        <xdr:cNvSpPr>
          <a:spLocks/>
        </xdr:cNvSpPr>
      </xdr:nvSpPr>
      <xdr:spPr>
        <a:xfrm>
          <a:off x="9877425" y="10829925"/>
          <a:ext cx="2343150" cy="1238250"/>
        </a:xfrm>
        <a:prstGeom prst="rect">
          <a:avLst/>
        </a:prstGeom>
        <a:noFill/>
        <a:ln w="9525" cmpd="sng">
          <a:noFill/>
        </a:ln>
      </xdr:spPr>
      <xdr:txBody>
        <a:bodyPr vertOverflow="clip" wrap="square" lIns="18288" tIns="0" rIns="0" bIns="0"/>
        <a:p>
          <a:pPr algn="ctr">
            <a:defRPr/>
          </a:pPr>
          <a:r>
            <a:rPr lang="en-US" cap="none" sz="1400" b="0" i="0" u="none" baseline="0">
              <a:latin typeface="ＭＳ Ｐゴシック"/>
              <a:ea typeface="ＭＳ Ｐゴシック"/>
              <a:cs typeface="ＭＳ Ｐゴシック"/>
            </a:rPr>
            <a:t>当該年度（４～３月）の
</a:t>
          </a:r>
          <a:r>
            <a:rPr lang="en-US" cap="none" sz="1400" b="0" i="0" u="none" baseline="0">
              <a:latin typeface="ＭＳ Ｐゴシック"/>
              <a:ea typeface="ＭＳ Ｐゴシック"/>
              <a:cs typeface="ＭＳ Ｐゴシック"/>
            </a:rPr>
            <a:t>グループ別の賃金総額
</a:t>
          </a:r>
          <a:r>
            <a:rPr lang="en-US" cap="none" sz="14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当該年度（４～３月）の
</a:t>
          </a:r>
          <a:r>
            <a:rPr lang="en-US" cap="none" sz="1400" b="0" i="0" u="none" baseline="0">
              <a:latin typeface="ＭＳ Ｐゴシック"/>
              <a:ea typeface="ＭＳ Ｐゴシック"/>
              <a:cs typeface="ＭＳ Ｐゴシック"/>
            </a:rPr>
            <a:t>グループ別の常勤換算職員数</a:t>
          </a:r>
        </a:p>
      </xdr:txBody>
    </xdr:sp>
    <xdr:clientData/>
  </xdr:twoCellAnchor>
  <xdr:twoCellAnchor>
    <xdr:from>
      <xdr:col>0</xdr:col>
      <xdr:colOff>1885950</xdr:colOff>
      <xdr:row>9</xdr:row>
      <xdr:rowOff>76200</xdr:rowOff>
    </xdr:from>
    <xdr:to>
      <xdr:col>4</xdr:col>
      <xdr:colOff>1943100</xdr:colOff>
      <xdr:row>16</xdr:row>
      <xdr:rowOff>123825</xdr:rowOff>
    </xdr:to>
    <xdr:grpSp>
      <xdr:nvGrpSpPr>
        <xdr:cNvPr id="2" name="グループ化 1"/>
        <xdr:cNvGrpSpPr>
          <a:grpSpLocks/>
        </xdr:cNvGrpSpPr>
      </xdr:nvGrpSpPr>
      <xdr:grpSpPr>
        <a:xfrm>
          <a:off x="1885950" y="5162550"/>
          <a:ext cx="9725025" cy="1714500"/>
          <a:chOff x="97972" y="4260273"/>
          <a:chExt cx="8755084" cy="1789215"/>
        </a:xfrm>
        <a:solidFill>
          <a:srgbClr val="FFFFFF"/>
        </a:solidFill>
      </xdr:grpSpPr>
      <xdr:sp>
        <xdr:nvSpPr>
          <xdr:cNvPr id="3" name="四角形: 角を丸くする 2"/>
          <xdr:cNvSpPr>
            <a:spLocks/>
          </xdr:cNvSpPr>
        </xdr:nvSpPr>
        <xdr:spPr>
          <a:xfrm>
            <a:off x="97972" y="4260273"/>
            <a:ext cx="8755084" cy="178921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4" name="フローチャート: 書類 3"/>
          <xdr:cNvSpPr>
            <a:spLocks/>
          </xdr:cNvSpPr>
        </xdr:nvSpPr>
        <xdr:spPr>
          <a:xfrm>
            <a:off x="1297419" y="4608275"/>
            <a:ext cx="1081253" cy="1133020"/>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基本情報入力シート</a:t>
            </a:r>
            <a:r>
              <a:rPr lang="en-US" cap="none" sz="1800" b="1" i="0" u="none" baseline="0">
                <a:solidFill>
                  <a:srgbClr val="000000"/>
                </a:solidFill>
              </a:rPr>
              <a:t>
</a:t>
            </a:r>
          </a:p>
        </xdr:txBody>
      </xdr:sp>
      <xdr:sp>
        <xdr:nvSpPr>
          <xdr:cNvPr id="5" name="フローチャート: 書類 4"/>
          <xdr:cNvSpPr>
            <a:spLocks/>
          </xdr:cNvSpPr>
        </xdr:nvSpPr>
        <xdr:spPr>
          <a:xfrm>
            <a:off x="4197540" y="4409225"/>
            <a:ext cx="1081253" cy="1143308"/>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2-2
</a:t>
            </a:r>
          </a:p>
        </xdr:txBody>
      </xdr:sp>
      <xdr:sp>
        <xdr:nvSpPr>
          <xdr:cNvPr id="6" name="フローチャート: 書類 5"/>
          <xdr:cNvSpPr>
            <a:spLocks/>
          </xdr:cNvSpPr>
        </xdr:nvSpPr>
        <xdr:spPr>
          <a:xfrm>
            <a:off x="4547743" y="4896339"/>
            <a:ext cx="1072498" cy="1143308"/>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2-3</a:t>
            </a:r>
          </a:p>
        </xdr:txBody>
      </xdr:sp>
      <xdr:sp>
        <xdr:nvSpPr>
          <xdr:cNvPr id="7" name="フローチャート: 書類 6"/>
          <xdr:cNvSpPr>
            <a:spLocks/>
          </xdr:cNvSpPr>
        </xdr:nvSpPr>
        <xdr:spPr>
          <a:xfrm>
            <a:off x="7541982" y="4608275"/>
            <a:ext cx="1072498" cy="1133020"/>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2-1</a:t>
            </a:r>
          </a:p>
        </xdr:txBody>
      </xdr:sp>
      <xdr:sp>
        <xdr:nvSpPr>
          <xdr:cNvPr id="8" name="矢印: 右 7"/>
          <xdr:cNvSpPr>
            <a:spLocks/>
          </xdr:cNvSpPr>
        </xdr:nvSpPr>
        <xdr:spPr>
          <a:xfrm>
            <a:off x="2566906" y="4936149"/>
            <a:ext cx="1492742" cy="377524"/>
          </a:xfrm>
          <a:prstGeom prst="rightArrow">
            <a:avLst>
              <a:gd name="adj" fmla="val 37342"/>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9" name="四角形: 角を丸くする 8"/>
          <xdr:cNvSpPr>
            <a:spLocks/>
          </xdr:cNvSpPr>
        </xdr:nvSpPr>
        <xdr:spPr>
          <a:xfrm>
            <a:off x="97972" y="4260273"/>
            <a:ext cx="1131595" cy="61638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ワークシート入力の流れ</a:t>
            </a:r>
          </a:p>
        </xdr:txBody>
      </xdr:sp>
      <xdr:sp>
        <xdr:nvSpPr>
          <xdr:cNvPr id="10" name="矢印: 右 9"/>
          <xdr:cNvSpPr>
            <a:spLocks/>
          </xdr:cNvSpPr>
        </xdr:nvSpPr>
        <xdr:spPr>
          <a:xfrm>
            <a:off x="5799720" y="4936149"/>
            <a:ext cx="1501497" cy="377524"/>
          </a:xfrm>
          <a:prstGeom prst="rightArrow">
            <a:avLst>
              <a:gd name="adj" fmla="val 37416"/>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11" name="テキスト ボックス 10"/>
          <xdr:cNvSpPr txBox="1">
            <a:spLocks noChangeArrowheads="1"/>
          </xdr:cNvSpPr>
        </xdr:nvSpPr>
        <xdr:spPr>
          <a:xfrm>
            <a:off x="2531885" y="5323961"/>
            <a:ext cx="1260732" cy="297904"/>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sp>
        <xdr:nvSpPr>
          <xdr:cNvPr id="12" name="テキスト ボックス 11"/>
          <xdr:cNvSpPr txBox="1">
            <a:spLocks noChangeArrowheads="1"/>
          </xdr:cNvSpPr>
        </xdr:nvSpPr>
        <xdr:spPr>
          <a:xfrm>
            <a:off x="5758134" y="5323961"/>
            <a:ext cx="1269487" cy="298352"/>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grpSp>
    <xdr:clientData/>
  </xdr:twoCellAnchor>
  <xdr:twoCellAnchor editAs="oneCell">
    <xdr:from>
      <xdr:col>3</xdr:col>
      <xdr:colOff>285750</xdr:colOff>
      <xdr:row>27</xdr:row>
      <xdr:rowOff>304800</xdr:rowOff>
    </xdr:from>
    <xdr:to>
      <xdr:col>3</xdr:col>
      <xdr:colOff>4562475</xdr:colOff>
      <xdr:row>28</xdr:row>
      <xdr:rowOff>495300</xdr:rowOff>
    </xdr:to>
    <xdr:pic>
      <xdr:nvPicPr>
        <xdr:cNvPr id="13" name="図 12"/>
        <xdr:cNvPicPr preferRelativeResize="1">
          <a:picLocks noChangeAspect="1"/>
        </xdr:cNvPicPr>
      </xdr:nvPicPr>
      <xdr:blipFill>
        <a:blip r:embed="rId1"/>
        <a:stretch>
          <a:fillRect/>
        </a:stretch>
      </xdr:blipFill>
      <xdr:spPr>
        <a:xfrm>
          <a:off x="4886325" y="9334500"/>
          <a:ext cx="4276725" cy="990600"/>
        </a:xfrm>
        <a:prstGeom prst="rect">
          <a:avLst/>
        </a:prstGeom>
        <a:noFill/>
        <a:ln w="9525" cmpd="sng">
          <a:noFill/>
        </a:ln>
      </xdr:spPr>
    </xdr:pic>
    <xdr:clientData/>
  </xdr:twoCellAnchor>
  <xdr:twoCellAnchor editAs="oneCell">
    <xdr:from>
      <xdr:col>3</xdr:col>
      <xdr:colOff>304800</xdr:colOff>
      <xdr:row>29</xdr:row>
      <xdr:rowOff>342900</xdr:rowOff>
    </xdr:from>
    <xdr:to>
      <xdr:col>3</xdr:col>
      <xdr:colOff>4648200</xdr:colOff>
      <xdr:row>30</xdr:row>
      <xdr:rowOff>504825</xdr:rowOff>
    </xdr:to>
    <xdr:pic>
      <xdr:nvPicPr>
        <xdr:cNvPr id="14" name="図 13"/>
        <xdr:cNvPicPr preferRelativeResize="1">
          <a:picLocks noChangeAspect="1"/>
        </xdr:cNvPicPr>
      </xdr:nvPicPr>
      <xdr:blipFill>
        <a:blip r:embed="rId2"/>
        <a:stretch>
          <a:fillRect/>
        </a:stretch>
      </xdr:blipFill>
      <xdr:spPr>
        <a:xfrm>
          <a:off x="4905375" y="10972800"/>
          <a:ext cx="4343400" cy="962025"/>
        </a:xfrm>
        <a:prstGeom prst="rect">
          <a:avLst/>
        </a:prstGeom>
        <a:noFill/>
        <a:ln w="9525" cmpd="sng">
          <a:noFill/>
        </a:ln>
      </xdr:spPr>
    </xdr:pic>
    <xdr:clientData/>
  </xdr:twoCellAnchor>
  <xdr:twoCellAnchor>
    <xdr:from>
      <xdr:col>4</xdr:col>
      <xdr:colOff>314325</xdr:colOff>
      <xdr:row>27</xdr:row>
      <xdr:rowOff>352425</xdr:rowOff>
    </xdr:from>
    <xdr:to>
      <xdr:col>4</xdr:col>
      <xdr:colOff>2466975</xdr:colOff>
      <xdr:row>28</xdr:row>
      <xdr:rowOff>704850</xdr:rowOff>
    </xdr:to>
    <xdr:sp>
      <xdr:nvSpPr>
        <xdr:cNvPr id="15" name="正方形/長方形 16"/>
        <xdr:cNvSpPr>
          <a:spLocks/>
        </xdr:cNvSpPr>
      </xdr:nvSpPr>
      <xdr:spPr>
        <a:xfrm>
          <a:off x="9982200" y="9382125"/>
          <a:ext cx="2152650" cy="1152525"/>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latin typeface="ＭＳ Ｐゴシック"/>
              <a:ea typeface="ＭＳ Ｐゴシック"/>
              <a:cs typeface="ＭＳ Ｐゴシック"/>
            </a:rPr>
            <a:t>加算見込額
</a:t>
          </a:r>
          <a:r>
            <a:rPr lang="en-US" cap="none" sz="14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前年度のグループ別の
</a:t>
          </a:r>
          <a:r>
            <a:rPr lang="en-US" cap="none" sz="1400" b="0" i="0" u="none" baseline="0">
              <a:latin typeface="ＭＳ Ｐゴシック"/>
              <a:ea typeface="ＭＳ Ｐゴシック"/>
              <a:cs typeface="ＭＳ Ｐゴシック"/>
            </a:rPr>
            <a:t>１月あたり常勤換算職員数</a:t>
          </a:r>
        </a:p>
      </xdr:txBody>
    </xdr:sp>
    <xdr:clientData/>
  </xdr:twoCellAnchor>
  <xdr:twoCellAnchor>
    <xdr:from>
      <xdr:col>4</xdr:col>
      <xdr:colOff>371475</xdr:colOff>
      <xdr:row>27</xdr:row>
      <xdr:rowOff>723900</xdr:rowOff>
    </xdr:from>
    <xdr:to>
      <xdr:col>4</xdr:col>
      <xdr:colOff>2419350</xdr:colOff>
      <xdr:row>27</xdr:row>
      <xdr:rowOff>723900</xdr:rowOff>
    </xdr:to>
    <xdr:sp>
      <xdr:nvSpPr>
        <xdr:cNvPr id="16" name="直線コネクタ 18"/>
        <xdr:cNvSpPr>
          <a:spLocks/>
        </xdr:cNvSpPr>
      </xdr:nvSpPr>
      <xdr:spPr>
        <a:xfrm>
          <a:off x="10039350" y="9753600"/>
          <a:ext cx="2047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2371725</xdr:colOff>
      <xdr:row>27</xdr:row>
      <xdr:rowOff>590550</xdr:rowOff>
    </xdr:from>
    <xdr:to>
      <xdr:col>4</xdr:col>
      <xdr:colOff>3171825</xdr:colOff>
      <xdr:row>28</xdr:row>
      <xdr:rowOff>76200</xdr:rowOff>
    </xdr:to>
    <xdr:sp>
      <xdr:nvSpPr>
        <xdr:cNvPr id="17" name="正方形/長方形 19"/>
        <xdr:cNvSpPr>
          <a:spLocks/>
        </xdr:cNvSpPr>
      </xdr:nvSpPr>
      <xdr:spPr>
        <a:xfrm>
          <a:off x="12039600" y="9620250"/>
          <a:ext cx="800100" cy="285750"/>
        </a:xfrm>
        <a:prstGeom prst="rect">
          <a:avLst/>
        </a:prstGeom>
        <a:noFill/>
        <a:ln w="9525" cmpd="sng">
          <a:noFill/>
        </a:ln>
      </xdr:spPr>
      <xdr:txBody>
        <a:bodyPr vertOverflow="clip" wrap="square" lIns="18288" tIns="0" rIns="0" bIns="0" anchor="ctr"/>
        <a:p>
          <a:pPr algn="ctr">
            <a:defRPr/>
          </a:pPr>
          <a:r>
            <a:rPr lang="en-US" cap="none" sz="2400" b="0" i="0" u="none" baseline="0">
              <a:latin typeface="ＭＳ Ｐゴシック"/>
              <a:ea typeface="ＭＳ Ｐゴシック"/>
              <a:cs typeface="ＭＳ Ｐゴシック"/>
            </a:rPr>
            <a:t>×</a:t>
          </a:r>
        </a:p>
      </xdr:txBody>
    </xdr:sp>
    <xdr:clientData/>
  </xdr:twoCellAnchor>
  <xdr:twoCellAnchor>
    <xdr:from>
      <xdr:col>4</xdr:col>
      <xdr:colOff>3038475</xdr:colOff>
      <xdr:row>27</xdr:row>
      <xdr:rowOff>647700</xdr:rowOff>
    </xdr:from>
    <xdr:to>
      <xdr:col>5</xdr:col>
      <xdr:colOff>114300</xdr:colOff>
      <xdr:row>28</xdr:row>
      <xdr:rowOff>171450</xdr:rowOff>
    </xdr:to>
    <xdr:sp>
      <xdr:nvSpPr>
        <xdr:cNvPr id="18" name="正方形/長方形 20"/>
        <xdr:cNvSpPr>
          <a:spLocks/>
        </xdr:cNvSpPr>
      </xdr:nvSpPr>
      <xdr:spPr>
        <a:xfrm>
          <a:off x="12706350" y="9677400"/>
          <a:ext cx="2143125" cy="3238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latin typeface="ＭＳ Ｐゴシック"/>
              <a:ea typeface="ＭＳ Ｐゴシック"/>
              <a:cs typeface="ＭＳ Ｐゴシック"/>
            </a:rPr>
            <a:t>事業所が定める配分比率</a:t>
          </a:r>
        </a:p>
      </xdr:txBody>
    </xdr:sp>
    <xdr:clientData/>
  </xdr:twoCellAnchor>
  <xdr:twoCellAnchor>
    <xdr:from>
      <xdr:col>4</xdr:col>
      <xdr:colOff>257175</xdr:colOff>
      <xdr:row>29</xdr:row>
      <xdr:rowOff>752475</xdr:rowOff>
    </xdr:from>
    <xdr:to>
      <xdr:col>4</xdr:col>
      <xdr:colOff>2524125</xdr:colOff>
      <xdr:row>29</xdr:row>
      <xdr:rowOff>752475</xdr:rowOff>
    </xdr:to>
    <xdr:sp>
      <xdr:nvSpPr>
        <xdr:cNvPr id="19" name="直線コネクタ 22"/>
        <xdr:cNvSpPr>
          <a:spLocks/>
        </xdr:cNvSpPr>
      </xdr:nvSpPr>
      <xdr:spPr>
        <a:xfrm>
          <a:off x="9925050" y="11382375"/>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2409825</xdr:colOff>
      <xdr:row>29</xdr:row>
      <xdr:rowOff>628650</xdr:rowOff>
    </xdr:from>
    <xdr:to>
      <xdr:col>4</xdr:col>
      <xdr:colOff>3219450</xdr:colOff>
      <xdr:row>30</xdr:row>
      <xdr:rowOff>104775</xdr:rowOff>
    </xdr:to>
    <xdr:sp>
      <xdr:nvSpPr>
        <xdr:cNvPr id="20" name="正方形/長方形 23"/>
        <xdr:cNvSpPr>
          <a:spLocks/>
        </xdr:cNvSpPr>
      </xdr:nvSpPr>
      <xdr:spPr>
        <a:xfrm>
          <a:off x="12077700" y="11258550"/>
          <a:ext cx="809625" cy="276225"/>
        </a:xfrm>
        <a:prstGeom prst="rect">
          <a:avLst/>
        </a:prstGeom>
        <a:noFill/>
        <a:ln w="9525" cmpd="sng">
          <a:noFill/>
        </a:ln>
      </xdr:spPr>
      <xdr:txBody>
        <a:bodyPr vertOverflow="clip" wrap="square" lIns="18288" tIns="0" rIns="0" bIns="0" anchor="ctr"/>
        <a:p>
          <a:pPr algn="ctr">
            <a:defRPr/>
          </a:pPr>
          <a:r>
            <a:rPr lang="en-US" cap="none" sz="2400" b="0" i="0" u="none" baseline="0">
              <a:latin typeface="ＭＳ Ｐゴシック"/>
              <a:ea typeface="ＭＳ Ｐゴシック"/>
              <a:cs typeface="ＭＳ Ｐゴシック"/>
            </a:rPr>
            <a:t>ー</a:t>
          </a:r>
        </a:p>
      </xdr:txBody>
    </xdr:sp>
    <xdr:clientData/>
  </xdr:twoCellAnchor>
  <xdr:twoCellAnchor>
    <xdr:from>
      <xdr:col>4</xdr:col>
      <xdr:colOff>3124200</xdr:colOff>
      <xdr:row>29</xdr:row>
      <xdr:rowOff>219075</xdr:rowOff>
    </xdr:from>
    <xdr:to>
      <xdr:col>5</xdr:col>
      <xdr:colOff>390525</xdr:colOff>
      <xdr:row>30</xdr:row>
      <xdr:rowOff>657225</xdr:rowOff>
    </xdr:to>
    <xdr:sp>
      <xdr:nvSpPr>
        <xdr:cNvPr id="21" name="正方形/長方形 25"/>
        <xdr:cNvSpPr>
          <a:spLocks/>
        </xdr:cNvSpPr>
      </xdr:nvSpPr>
      <xdr:spPr>
        <a:xfrm>
          <a:off x="12792075" y="10848975"/>
          <a:ext cx="2333625" cy="12382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latin typeface="ＭＳ Ｐゴシック"/>
              <a:ea typeface="ＭＳ Ｐゴシック"/>
              <a:cs typeface="ＭＳ Ｐゴシック"/>
            </a:rPr>
            <a:t>前年度（前年１～</a:t>
          </a:r>
          <a:r>
            <a:rPr lang="en-US" cap="none" sz="1400" b="0" i="0" u="none" baseline="0">
              <a:latin typeface="ＭＳ Ｐゴシック"/>
              <a:ea typeface="ＭＳ Ｐゴシック"/>
              <a:cs typeface="ＭＳ Ｐゴシック"/>
            </a:rPr>
            <a:t>12</a:t>
          </a:r>
          <a:r>
            <a:rPr lang="en-US" cap="none" sz="1400" b="0" i="0" u="none" baseline="0">
              <a:latin typeface="ＭＳ Ｐゴシック"/>
              <a:ea typeface="ＭＳ Ｐゴシック"/>
              <a:cs typeface="ＭＳ Ｐゴシック"/>
            </a:rPr>
            <a:t>月）の
</a:t>
          </a:r>
          <a:r>
            <a:rPr lang="en-US" cap="none" sz="1400" b="0" i="0" u="none" baseline="0">
              <a:latin typeface="ＭＳ Ｐゴシック"/>
              <a:ea typeface="ＭＳ Ｐゴシック"/>
              <a:cs typeface="ＭＳ Ｐゴシック"/>
            </a:rPr>
            <a:t>グループ別の賃金総額
</a:t>
          </a:r>
          <a:r>
            <a:rPr lang="en-US" cap="none" sz="14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前年度（前年１～</a:t>
          </a:r>
          <a:r>
            <a:rPr lang="en-US" cap="none" sz="1400" b="0" i="0" u="none" baseline="0">
              <a:latin typeface="ＭＳ Ｐゴシック"/>
              <a:ea typeface="ＭＳ Ｐゴシック"/>
              <a:cs typeface="ＭＳ Ｐゴシック"/>
            </a:rPr>
            <a:t>12</a:t>
          </a:r>
          <a:r>
            <a:rPr lang="en-US" cap="none" sz="1400" b="0" i="0" u="none" baseline="0">
              <a:latin typeface="ＭＳ Ｐゴシック"/>
              <a:ea typeface="ＭＳ Ｐゴシック"/>
              <a:cs typeface="ＭＳ Ｐゴシック"/>
            </a:rPr>
            <a:t>月）の
</a:t>
          </a:r>
          <a:r>
            <a:rPr lang="en-US" cap="none" sz="1400" b="0" i="0" u="none" baseline="0">
              <a:latin typeface="ＭＳ Ｐゴシック"/>
              <a:ea typeface="ＭＳ Ｐゴシック"/>
              <a:cs typeface="ＭＳ Ｐゴシック"/>
            </a:rPr>
            <a:t>グループ別の常勤換算職員数</a:t>
          </a:r>
        </a:p>
      </xdr:txBody>
    </xdr:sp>
    <xdr:clientData/>
  </xdr:twoCellAnchor>
  <xdr:twoCellAnchor>
    <xdr:from>
      <xdr:col>4</xdr:col>
      <xdr:colOff>3248025</xdr:colOff>
      <xdr:row>29</xdr:row>
      <xdr:rowOff>762000</xdr:rowOff>
    </xdr:from>
    <xdr:to>
      <xdr:col>5</xdr:col>
      <xdr:colOff>447675</xdr:colOff>
      <xdr:row>29</xdr:row>
      <xdr:rowOff>762000</xdr:rowOff>
    </xdr:to>
    <xdr:sp>
      <xdr:nvSpPr>
        <xdr:cNvPr id="22" name="直線コネクタ 26"/>
        <xdr:cNvSpPr>
          <a:spLocks/>
        </xdr:cNvSpPr>
      </xdr:nvSpPr>
      <xdr:spPr>
        <a:xfrm>
          <a:off x="12915900" y="11391900"/>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809625</xdr:colOff>
      <xdr:row>1</xdr:row>
      <xdr:rowOff>142875</xdr:rowOff>
    </xdr:from>
    <xdr:to>
      <xdr:col>26</xdr:col>
      <xdr:colOff>866775</xdr:colOff>
      <xdr:row>7</xdr:row>
      <xdr:rowOff>38100</xdr:rowOff>
    </xdr:to>
    <xdr:grpSp>
      <xdr:nvGrpSpPr>
        <xdr:cNvPr id="1" name="グループ化 3"/>
        <xdr:cNvGrpSpPr>
          <a:grpSpLocks/>
        </xdr:cNvGrpSpPr>
      </xdr:nvGrpSpPr>
      <xdr:grpSpPr>
        <a:xfrm>
          <a:off x="6981825" y="390525"/>
          <a:ext cx="5200650" cy="1381125"/>
          <a:chOff x="6172200" y="2790824"/>
          <a:chExt cx="5086350" cy="1381126"/>
        </a:xfrm>
        <a:solidFill>
          <a:srgbClr val="FFFFFF"/>
        </a:solidFill>
      </xdr:grpSpPr>
      <xdr:sp>
        <xdr:nvSpPr>
          <xdr:cNvPr id="2" name="正方形/長方形 1"/>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3" name="正方形/長方形 2"/>
          <xdr:cNvSpPr>
            <a:spLocks/>
          </xdr:cNvSpPr>
        </xdr:nvSpPr>
        <xdr:spPr>
          <a:xfrm>
            <a:off x="6340050" y="3829085"/>
            <a:ext cx="325526"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6340050" y="3648158"/>
            <a:ext cx="325526"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6340050" y="3467230"/>
            <a:ext cx="325526"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163</xdr:row>
      <xdr:rowOff>142875</xdr:rowOff>
    </xdr:from>
    <xdr:to>
      <xdr:col>5</xdr:col>
      <xdr:colOff>19050</xdr:colOff>
      <xdr:row>174</xdr:row>
      <xdr:rowOff>28575</xdr:rowOff>
    </xdr:to>
    <xdr:grpSp>
      <xdr:nvGrpSpPr>
        <xdr:cNvPr id="1" name="Group 41"/>
        <xdr:cNvGrpSpPr>
          <a:grpSpLocks/>
        </xdr:cNvGrpSpPr>
      </xdr:nvGrpSpPr>
      <xdr:grpSpPr>
        <a:xfrm>
          <a:off x="857250" y="43395900"/>
          <a:ext cx="190500" cy="1914525"/>
          <a:chOff x="9239" y="107537"/>
          <a:chExt cx="2190" cy="12573"/>
        </a:xfrm>
        <a:solidFill>
          <a:srgbClr val="FFFFFF"/>
        </a:solidFill>
      </xdr:grpSpPr>
      <xdr:grpSp>
        <xdr:nvGrpSpPr>
          <xdr:cNvPr id="2" name="Group 41"/>
          <xdr:cNvGrpSpPr>
            <a:grpSpLocks/>
          </xdr:cNvGrpSpPr>
        </xdr:nvGrpSpPr>
        <xdr:grpSpPr>
          <a:xfrm>
            <a:off x="9241" y="107537"/>
            <a:ext cx="1" cy="9"/>
            <a:chOff x="9239" y="107537"/>
            <a:chExt cx="2190" cy="12573"/>
          </a:xfrm>
          <a:solidFill>
            <a:srgbClr val="FFFFFF"/>
          </a:solidFill>
        </xdr:grpSpPr>
        <xdr:grpSp>
          <xdr:nvGrpSpPr>
            <xdr:cNvPr id="3" name="Group 41"/>
            <xdr:cNvGrpSpPr>
              <a:grpSpLocks/>
            </xdr:cNvGrpSpPr>
          </xdr:nvGrpSpPr>
          <xdr:grpSpPr>
            <a:xfrm>
              <a:off x="9241" y="107537"/>
              <a:ext cx="1" cy="0"/>
              <a:chOff x="9239" y="107537"/>
              <a:chExt cx="2190" cy="12573"/>
            </a:xfrm>
            <a:solidFill>
              <a:srgbClr val="FFFFFF"/>
            </a:solidFill>
          </xdr:grpSpPr>
          <xdr:sp>
            <xdr:nvSpPr>
              <xdr:cNvPr id="13" name="左大かっこ 83"/>
              <xdr:cNvSpPr>
                <a:spLocks/>
              </xdr:cNvSpPr>
            </xdr:nvSpPr>
            <xdr:spPr>
              <a:xfrm>
                <a:off x="9245" y="107572"/>
                <a:ext cx="10" cy="44"/>
              </a:xfrm>
              <a:prstGeom prst="leftBracket">
                <a:avLst>
                  <a:gd name="adj" fmla="val -49263"/>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14" name="左大かっこ 85"/>
              <xdr:cNvSpPr>
                <a:spLocks/>
              </xdr:cNvSpPr>
            </xdr:nvSpPr>
            <xdr:spPr>
              <a:xfrm>
                <a:off x="9244" y="107578"/>
                <a:ext cx="10" cy="63"/>
              </a:xfrm>
              <a:prstGeom prst="leftBracket">
                <a:avLst>
                  <a:gd name="adj" fmla="val -49296"/>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nvGrpSpPr>
              <xdr:cNvPr id="66" name="グループ化 101"/>
              <xdr:cNvGrpSpPr>
                <a:grpSpLocks/>
              </xdr:cNvGrpSpPr>
            </xdr:nvGrpSpPr>
            <xdr:grpSpPr>
              <a:xfrm>
                <a:off x="9255" y="107546"/>
                <a:ext cx="14" cy="47"/>
                <a:chOff x="6172200" y="2790824"/>
                <a:chExt cx="5086350" cy="1381126"/>
              </a:xfrm>
              <a:solidFill>
                <a:srgbClr val="FFFFFF"/>
              </a:solidFill>
            </xdr:grpSpPr>
            <xdr:sp>
              <xdr:nvSpPr>
                <xdr:cNvPr id="67" name="正方形/長方形 107"/>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68" name="正方形/長方形 108"/>
                <xdr:cNvSpPr>
                  <a:spLocks/>
                </xdr:cNvSpPr>
              </xdr:nvSpPr>
              <xdr:spPr>
                <a:xfrm>
                  <a:off x="6347679" y="3829085"/>
                  <a:ext cx="322983"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69" name="正方形/長方形 109"/>
                <xdr:cNvSpPr>
                  <a:spLocks/>
                </xdr:cNvSpPr>
              </xdr:nvSpPr>
              <xdr:spPr>
                <a:xfrm>
                  <a:off x="6347679" y="3648158"/>
                  <a:ext cx="322983"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70" name="正方形/長方形 110"/>
                <xdr:cNvSpPr>
                  <a:spLocks/>
                </xdr:cNvSpPr>
              </xdr:nvSpPr>
              <xdr:spPr>
                <a:xfrm>
                  <a:off x="6347679" y="3467230"/>
                  <a:ext cx="322983"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sp>
            <xdr:nvSpPr>
              <xdr:cNvPr id="75" name="左大かっこ 105"/>
              <xdr:cNvSpPr>
                <a:spLocks/>
              </xdr:cNvSpPr>
            </xdr:nvSpPr>
            <xdr:spPr>
              <a:xfrm>
                <a:off x="9244" y="107553"/>
                <a:ext cx="10" cy="53"/>
              </a:xfrm>
              <a:prstGeom prst="leftBracket">
                <a:avLst>
                  <a:gd name="adj" fmla="val -49333"/>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76" name="直線コネクタ 4"/>
              <xdr:cNvSpPr>
                <a:spLocks/>
              </xdr:cNvSpPr>
            </xdr:nvSpPr>
            <xdr:spPr>
              <a:xfrm>
                <a:off x="9239" y="107537"/>
                <a:ext cx="0" cy="0"/>
              </a:xfrm>
              <a:prstGeom prst="line">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F46"/>
  <sheetViews>
    <sheetView showGridLines="0" tabSelected="1" view="pageBreakPreview" zoomScale="80" zoomScaleNormal="90" zoomScaleSheetLayoutView="80" workbookViewId="0" topLeftCell="A1">
      <selection activeCell="D19" sqref="D19"/>
    </sheetView>
  </sheetViews>
  <sheetFormatPr defaultColWidth="9.00390625" defaultRowHeight="13.5"/>
  <cols>
    <col min="1" max="1" width="27.75390625" style="38" customWidth="1"/>
    <col min="2" max="2" width="12.75390625" style="39" customWidth="1"/>
    <col min="3" max="3" width="19.875" style="40" customWidth="1"/>
    <col min="4" max="4" width="66.50390625" style="40" customWidth="1"/>
    <col min="5" max="5" width="66.50390625" style="0" customWidth="1"/>
  </cols>
  <sheetData>
    <row r="1" spans="1:5" ht="30" customHeight="1" thickBot="1">
      <c r="A1" s="692" t="s">
        <v>248</v>
      </c>
      <c r="B1" s="692"/>
      <c r="C1" s="692"/>
      <c r="D1" s="692"/>
      <c r="E1" s="692"/>
    </row>
    <row r="2" spans="1:5" ht="18" thickTop="1">
      <c r="A2" s="693" t="s">
        <v>436</v>
      </c>
      <c r="B2" s="693"/>
      <c r="C2" s="693"/>
      <c r="D2" s="693"/>
      <c r="E2" s="693"/>
    </row>
    <row r="3" spans="1:4" s="31" customFormat="1" ht="7.5"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3:5" ht="18.75" customHeight="1">
      <c r="C10" s="39"/>
      <c r="D10" s="38"/>
      <c r="E10" s="22"/>
    </row>
    <row r="11" spans="3:5" ht="18.75" customHeight="1">
      <c r="C11" s="39"/>
      <c r="D11" s="38"/>
      <c r="E11" s="22"/>
    </row>
    <row r="12" spans="3:5" ht="18.75" customHeight="1">
      <c r="C12" s="39"/>
      <c r="D12" s="38"/>
      <c r="E12" s="22"/>
    </row>
    <row r="13" spans="3:5" ht="18.75" customHeight="1">
      <c r="C13" s="39"/>
      <c r="D13" s="38"/>
      <c r="E13" s="22"/>
    </row>
    <row r="14" spans="3:5" ht="18.75" customHeight="1">
      <c r="C14" s="39"/>
      <c r="D14" s="38"/>
      <c r="E14" s="22"/>
    </row>
    <row r="15" spans="3:5" ht="18.75" customHeight="1">
      <c r="C15" s="39"/>
      <c r="D15" s="38"/>
      <c r="E15" s="22"/>
    </row>
    <row r="16" spans="3:5" ht="18.75" customHeight="1">
      <c r="C16" s="39"/>
      <c r="D16" s="38"/>
      <c r="E16" s="22"/>
    </row>
    <row r="17" spans="1:4" ht="11.25" customHeight="1">
      <c r="A17" s="695" t="s">
        <v>261</v>
      </c>
      <c r="B17" s="695"/>
      <c r="C17" s="695"/>
      <c r="D17" s="695"/>
    </row>
    <row r="18" spans="1:4" ht="11.25" customHeight="1">
      <c r="A18" s="672"/>
      <c r="B18" s="672"/>
      <c r="C18" s="672"/>
      <c r="D18" s="672"/>
    </row>
    <row r="19" spans="1:2" ht="17.25">
      <c r="A19" s="42" t="s">
        <v>435</v>
      </c>
      <c r="B19" s="41"/>
    </row>
    <row r="20" spans="1:4" s="44" customFormat="1" ht="17.25">
      <c r="A20" s="42" t="s">
        <v>370</v>
      </c>
      <c r="B20" s="43"/>
      <c r="C20" s="42"/>
      <c r="D20" s="42"/>
    </row>
    <row r="21" spans="1:4" s="44" customFormat="1" ht="17.25">
      <c r="A21" s="42" t="s">
        <v>262</v>
      </c>
      <c r="B21" s="43"/>
      <c r="C21" s="42"/>
      <c r="D21" s="42"/>
    </row>
    <row r="22" spans="1:4" s="44" customFormat="1" ht="17.25">
      <c r="A22" s="42" t="s">
        <v>263</v>
      </c>
      <c r="B22" s="43"/>
      <c r="C22" s="42"/>
      <c r="D22" s="42"/>
    </row>
    <row r="23" spans="1:4" s="44" customFormat="1" ht="17.25">
      <c r="A23" s="42" t="s">
        <v>264</v>
      </c>
      <c r="B23" s="43"/>
      <c r="C23" s="42"/>
      <c r="D23" s="42"/>
    </row>
    <row r="24" spans="1:4" s="44" customFormat="1" ht="17.25">
      <c r="A24" s="42" t="s">
        <v>371</v>
      </c>
      <c r="B24" s="43"/>
      <c r="C24" s="42"/>
      <c r="D24" s="42"/>
    </row>
    <row r="25" spans="1:4" s="44" customFormat="1" ht="17.25">
      <c r="A25" s="42" t="s">
        <v>265</v>
      </c>
      <c r="B25" s="43"/>
      <c r="C25" s="42"/>
      <c r="D25" s="42"/>
    </row>
    <row r="26" spans="1:2" ht="14.25" thickBot="1">
      <c r="A26" s="45"/>
      <c r="B26" s="41"/>
    </row>
    <row r="27" spans="1:6" ht="21.75" customHeight="1" thickBot="1">
      <c r="A27" s="40"/>
      <c r="C27" s="53"/>
      <c r="D27" s="54" t="s">
        <v>266</v>
      </c>
      <c r="E27" s="697" t="s">
        <v>267</v>
      </c>
      <c r="F27" s="698"/>
    </row>
    <row r="28" spans="1:6" ht="63" customHeight="1">
      <c r="A28" s="40"/>
      <c r="C28" s="691" t="s">
        <v>268</v>
      </c>
      <c r="D28" s="696"/>
      <c r="E28" s="699"/>
      <c r="F28" s="700"/>
    </row>
    <row r="29" spans="1:6" ht="63" customHeight="1" thickBot="1">
      <c r="A29" s="40"/>
      <c r="C29" s="691"/>
      <c r="D29" s="696"/>
      <c r="E29" s="701"/>
      <c r="F29" s="702"/>
    </row>
    <row r="30" spans="1:6" ht="63" customHeight="1">
      <c r="A30" s="40"/>
      <c r="C30" s="691" t="s">
        <v>269</v>
      </c>
      <c r="D30" s="55"/>
      <c r="E30" s="699"/>
      <c r="F30" s="700"/>
    </row>
    <row r="31" spans="1:6" ht="63" customHeight="1" thickBot="1">
      <c r="A31" s="40"/>
      <c r="C31" s="691"/>
      <c r="D31" s="56"/>
      <c r="E31" s="701"/>
      <c r="F31" s="702"/>
    </row>
    <row r="32" spans="1:4" ht="13.5">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2" ht="13.5">
      <c r="A37" s="40"/>
      <c r="B37" s="41"/>
    </row>
    <row r="38" spans="1:2" ht="13.5">
      <c r="A38" s="40"/>
      <c r="B38" s="41"/>
    </row>
    <row r="39" spans="1:2" ht="14.25" customHeight="1">
      <c r="A39" s="40"/>
      <c r="B39" s="41"/>
    </row>
    <row r="40" spans="1:2" ht="14.25" customHeight="1">
      <c r="A40" s="40"/>
      <c r="B40" s="41"/>
    </row>
    <row r="41" spans="1:3" ht="17.25">
      <c r="A41" s="46"/>
      <c r="B41" s="47"/>
      <c r="C41" s="46"/>
    </row>
    <row r="42" spans="1:2" ht="13.5">
      <c r="A42" s="40"/>
      <c r="B42" s="41"/>
    </row>
    <row r="43" spans="1:2" ht="13.5">
      <c r="A43" s="40"/>
      <c r="B43" s="41"/>
    </row>
    <row r="44" spans="1:2" ht="13.5">
      <c r="A44" s="40"/>
      <c r="B44" s="41"/>
    </row>
    <row r="45" spans="1:2" ht="13.5">
      <c r="A45" s="40"/>
      <c r="B45" s="41"/>
    </row>
    <row r="46" spans="1:2" ht="13.5">
      <c r="A46" s="40"/>
      <c r="B46" s="41"/>
    </row>
    <row r="66" ht="34.5" customHeight="1"/>
    <row r="67" ht="34.5" customHeight="1"/>
    <row r="71" ht="34.5" customHeight="1"/>
    <row r="72" ht="34.5" customHeight="1"/>
    <row r="74" ht="34.5" customHeight="1"/>
    <row r="75" ht="34.5" customHeight="1"/>
    <row r="77" ht="54.75" customHeight="1"/>
    <row r="78" ht="54.75" customHeight="1"/>
    <row r="82" ht="28.5" customHeight="1"/>
    <row r="83" ht="28.5" customHeight="1"/>
  </sheetData>
  <sheetProtection/>
  <mergeCells count="13">
    <mergeCell ref="E27:F27"/>
    <mergeCell ref="E28:F29"/>
    <mergeCell ref="E30:F31"/>
    <mergeCell ref="A33:D33"/>
    <mergeCell ref="A34:F34"/>
    <mergeCell ref="A35:F35"/>
    <mergeCell ref="C30:C31"/>
    <mergeCell ref="A1:E1"/>
    <mergeCell ref="A2:E2"/>
    <mergeCell ref="A3:D3"/>
    <mergeCell ref="A17:D17"/>
    <mergeCell ref="C28:C29"/>
    <mergeCell ref="D28:D29"/>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41"/>
  <sheetViews>
    <sheetView showGridLines="0" view="pageBreakPreview" zoomScaleSheetLayoutView="100" workbookViewId="0" topLeftCell="A1">
      <selection activeCell="AC1" sqref="AC1"/>
    </sheetView>
  </sheetViews>
  <sheetFormatPr defaultColWidth="9.00390625" defaultRowHeight="19.5" customHeight="1"/>
  <cols>
    <col min="1" max="1" width="4.75390625" style="0" customWidth="1"/>
    <col min="2" max="2" width="11.00390625" style="0" customWidth="1"/>
    <col min="3" max="22" width="2.625" style="0" customWidth="1"/>
    <col min="23" max="23" width="12.7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19.5" customHeight="1">
      <c r="A1" s="23" t="s">
        <v>143</v>
      </c>
      <c r="AC1" t="s">
        <v>148</v>
      </c>
    </row>
    <row r="2" ht="19.5" customHeight="1">
      <c r="A2" s="24" t="s">
        <v>144</v>
      </c>
    </row>
    <row r="4" spans="1:27" ht="19.5"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7" ht="19.5"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7" ht="19.5"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7" ht="19.5"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7" ht="19.5"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7" ht="19.5"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7" ht="19.5"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7" ht="19.5" customHeight="1" thickBot="1">
      <c r="A11" s="176"/>
      <c r="B11" s="178" t="s">
        <v>139</v>
      </c>
      <c r="C11" s="751"/>
      <c r="D11" s="752"/>
      <c r="E11" s="752"/>
      <c r="F11" s="752"/>
      <c r="G11" s="752"/>
      <c r="H11" s="752"/>
      <c r="I11" s="752"/>
      <c r="J11" s="752"/>
      <c r="K11" s="752"/>
      <c r="L11" s="753"/>
      <c r="M11" s="176"/>
      <c r="N11" s="176"/>
      <c r="O11" s="176"/>
      <c r="P11" s="176"/>
      <c r="Q11" s="176"/>
      <c r="R11" s="176"/>
      <c r="S11" s="176"/>
      <c r="T11" s="176"/>
      <c r="U11" s="176"/>
      <c r="V11" s="176"/>
      <c r="W11" s="176"/>
      <c r="X11" s="176"/>
      <c r="Y11" s="176"/>
      <c r="Z11" s="176"/>
      <c r="AA11" s="176"/>
    </row>
    <row r="12" spans="1:27" ht="19.5"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7" ht="19.5"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7" ht="19.5"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7" ht="19.5" customHeight="1">
      <c r="A15" s="176"/>
      <c r="B15" s="179" t="s">
        <v>6</v>
      </c>
      <c r="C15" s="738" t="s">
        <v>9</v>
      </c>
      <c r="D15" s="738"/>
      <c r="E15" s="738"/>
      <c r="F15" s="738"/>
      <c r="G15" s="738"/>
      <c r="H15" s="738"/>
      <c r="I15" s="738"/>
      <c r="J15" s="738"/>
      <c r="K15" s="738"/>
      <c r="L15" s="739"/>
      <c r="M15" s="723"/>
      <c r="N15" s="724"/>
      <c r="O15" s="724"/>
      <c r="P15" s="724"/>
      <c r="Q15" s="724"/>
      <c r="R15" s="724"/>
      <c r="S15" s="724"/>
      <c r="T15" s="724"/>
      <c r="U15" s="724"/>
      <c r="V15" s="724"/>
      <c r="W15" s="725"/>
      <c r="X15" s="726"/>
      <c r="Y15" s="176"/>
      <c r="Z15" s="176"/>
      <c r="AA15" s="176"/>
    </row>
    <row r="16" spans="1:29" ht="19.5" customHeight="1" thickBot="1">
      <c r="A16" s="176"/>
      <c r="B16" s="180"/>
      <c r="C16" s="738" t="s">
        <v>122</v>
      </c>
      <c r="D16" s="738"/>
      <c r="E16" s="738"/>
      <c r="F16" s="738"/>
      <c r="G16" s="738"/>
      <c r="H16" s="738"/>
      <c r="I16" s="738"/>
      <c r="J16" s="738"/>
      <c r="K16" s="738"/>
      <c r="L16" s="739"/>
      <c r="M16" s="727"/>
      <c r="N16" s="728"/>
      <c r="O16" s="728"/>
      <c r="P16" s="728"/>
      <c r="Q16" s="728"/>
      <c r="R16" s="728"/>
      <c r="S16" s="728"/>
      <c r="T16" s="728"/>
      <c r="U16" s="729"/>
      <c r="V16" s="729"/>
      <c r="W16" s="730"/>
      <c r="X16" s="731"/>
      <c r="Y16" s="176"/>
      <c r="Z16" s="176"/>
      <c r="AA16" s="176"/>
      <c r="AC16" t="s">
        <v>141</v>
      </c>
    </row>
    <row r="17" spans="1:29" ht="19.5" customHeight="1" thickBot="1">
      <c r="A17" s="176"/>
      <c r="B17" s="179" t="s">
        <v>123</v>
      </c>
      <c r="C17" s="738" t="s">
        <v>8</v>
      </c>
      <c r="D17" s="738"/>
      <c r="E17" s="738"/>
      <c r="F17" s="738"/>
      <c r="G17" s="738"/>
      <c r="H17" s="738"/>
      <c r="I17" s="738"/>
      <c r="J17" s="738"/>
      <c r="K17" s="738"/>
      <c r="L17" s="739"/>
      <c r="M17" s="181"/>
      <c r="N17" s="182"/>
      <c r="O17" s="182"/>
      <c r="P17" s="183" t="s">
        <v>129</v>
      </c>
      <c r="Q17" s="182"/>
      <c r="R17" s="182"/>
      <c r="S17" s="182"/>
      <c r="T17" s="184"/>
      <c r="U17" s="185"/>
      <c r="V17" s="186"/>
      <c r="W17" s="186"/>
      <c r="X17" s="186"/>
      <c r="Y17" s="176"/>
      <c r="Z17" s="176"/>
      <c r="AA17" s="176"/>
      <c r="AC17" t="str">
        <f>CONCATENATE(M17,N17,O17,P17,Q17,R17,S17,T17)</f>
        <v>－</v>
      </c>
    </row>
    <row r="18" spans="1:27" ht="19.5" customHeight="1">
      <c r="A18" s="176"/>
      <c r="B18" s="187"/>
      <c r="C18" s="738" t="s">
        <v>127</v>
      </c>
      <c r="D18" s="738"/>
      <c r="E18" s="738"/>
      <c r="F18" s="738"/>
      <c r="G18" s="738"/>
      <c r="H18" s="738"/>
      <c r="I18" s="738"/>
      <c r="J18" s="738"/>
      <c r="K18" s="738"/>
      <c r="L18" s="739"/>
      <c r="M18" s="727"/>
      <c r="N18" s="728"/>
      <c r="O18" s="728"/>
      <c r="P18" s="728"/>
      <c r="Q18" s="728"/>
      <c r="R18" s="728"/>
      <c r="S18" s="728"/>
      <c r="T18" s="728"/>
      <c r="U18" s="732"/>
      <c r="V18" s="732"/>
      <c r="W18" s="733"/>
      <c r="X18" s="734"/>
      <c r="Y18" s="176"/>
      <c r="Z18" s="176"/>
      <c r="AA18" s="176"/>
    </row>
    <row r="19" spans="1:27" ht="19.5" customHeight="1">
      <c r="A19" s="176"/>
      <c r="B19" s="180"/>
      <c r="C19" s="738" t="s">
        <v>128</v>
      </c>
      <c r="D19" s="738"/>
      <c r="E19" s="738"/>
      <c r="F19" s="738"/>
      <c r="G19" s="738"/>
      <c r="H19" s="738"/>
      <c r="I19" s="738"/>
      <c r="J19" s="738"/>
      <c r="K19" s="738"/>
      <c r="L19" s="739"/>
      <c r="M19" s="727"/>
      <c r="N19" s="728"/>
      <c r="O19" s="728"/>
      <c r="P19" s="728"/>
      <c r="Q19" s="728"/>
      <c r="R19" s="728"/>
      <c r="S19" s="728"/>
      <c r="T19" s="728"/>
      <c r="U19" s="728"/>
      <c r="V19" s="728"/>
      <c r="W19" s="735"/>
      <c r="X19" s="736"/>
      <c r="Y19" s="176"/>
      <c r="Z19" s="176"/>
      <c r="AA19" s="176"/>
    </row>
    <row r="20" spans="1:27" ht="19.5" customHeight="1">
      <c r="A20" s="176"/>
      <c r="B20" s="179" t="s">
        <v>124</v>
      </c>
      <c r="C20" s="738" t="s">
        <v>114</v>
      </c>
      <c r="D20" s="738"/>
      <c r="E20" s="738"/>
      <c r="F20" s="738"/>
      <c r="G20" s="738"/>
      <c r="H20" s="738"/>
      <c r="I20" s="738"/>
      <c r="J20" s="738"/>
      <c r="K20" s="738"/>
      <c r="L20" s="739"/>
      <c r="M20" s="727"/>
      <c r="N20" s="728"/>
      <c r="O20" s="728"/>
      <c r="P20" s="728"/>
      <c r="Q20" s="728"/>
      <c r="R20" s="728"/>
      <c r="S20" s="728"/>
      <c r="T20" s="728"/>
      <c r="U20" s="728"/>
      <c r="V20" s="728"/>
      <c r="W20" s="735"/>
      <c r="X20" s="736"/>
      <c r="Y20" s="176"/>
      <c r="Z20" s="176"/>
      <c r="AA20" s="176"/>
    </row>
    <row r="21" spans="1:27" ht="19.5" customHeight="1">
      <c r="A21" s="176"/>
      <c r="B21" s="180"/>
      <c r="C21" s="738" t="s">
        <v>115</v>
      </c>
      <c r="D21" s="738"/>
      <c r="E21" s="738"/>
      <c r="F21" s="738"/>
      <c r="G21" s="738"/>
      <c r="H21" s="738"/>
      <c r="I21" s="738"/>
      <c r="J21" s="738"/>
      <c r="K21" s="738"/>
      <c r="L21" s="739"/>
      <c r="M21" s="742"/>
      <c r="N21" s="729"/>
      <c r="O21" s="729"/>
      <c r="P21" s="729"/>
      <c r="Q21" s="729"/>
      <c r="R21" s="729"/>
      <c r="S21" s="729"/>
      <c r="T21" s="729"/>
      <c r="U21" s="729"/>
      <c r="V21" s="729"/>
      <c r="W21" s="730"/>
      <c r="X21" s="731"/>
      <c r="Y21" s="176"/>
      <c r="Z21" s="176"/>
      <c r="AA21" s="176"/>
    </row>
    <row r="22" spans="1:27" ht="19.5" customHeight="1">
      <c r="A22" s="176"/>
      <c r="B22" s="749" t="s">
        <v>183</v>
      </c>
      <c r="C22" s="738" t="s">
        <v>9</v>
      </c>
      <c r="D22" s="738"/>
      <c r="E22" s="738"/>
      <c r="F22" s="738"/>
      <c r="G22" s="738"/>
      <c r="H22" s="738"/>
      <c r="I22" s="738"/>
      <c r="J22" s="738"/>
      <c r="K22" s="738"/>
      <c r="L22" s="739"/>
      <c r="M22" s="727"/>
      <c r="N22" s="728"/>
      <c r="O22" s="728"/>
      <c r="P22" s="728"/>
      <c r="Q22" s="728"/>
      <c r="R22" s="728"/>
      <c r="S22" s="728"/>
      <c r="T22" s="728"/>
      <c r="U22" s="728"/>
      <c r="V22" s="728"/>
      <c r="W22" s="735"/>
      <c r="X22" s="736"/>
      <c r="Y22" s="176"/>
      <c r="Z22" s="176"/>
      <c r="AA22" s="176"/>
    </row>
    <row r="23" spans="1:27" ht="19.5" customHeight="1">
      <c r="A23" s="176"/>
      <c r="B23" s="750"/>
      <c r="C23" s="740" t="s">
        <v>180</v>
      </c>
      <c r="D23" s="740"/>
      <c r="E23" s="740"/>
      <c r="F23" s="740"/>
      <c r="G23" s="740"/>
      <c r="H23" s="740"/>
      <c r="I23" s="740"/>
      <c r="J23" s="740"/>
      <c r="K23" s="740"/>
      <c r="L23" s="740"/>
      <c r="M23" s="727"/>
      <c r="N23" s="728"/>
      <c r="O23" s="728"/>
      <c r="P23" s="728"/>
      <c r="Q23" s="728"/>
      <c r="R23" s="728"/>
      <c r="S23" s="728"/>
      <c r="T23" s="728"/>
      <c r="U23" s="728"/>
      <c r="V23" s="728"/>
      <c r="W23" s="735"/>
      <c r="X23" s="736"/>
      <c r="Y23" s="176"/>
      <c r="Z23" s="176"/>
      <c r="AA23" s="176"/>
    </row>
    <row r="24" spans="1:27" ht="19.5" customHeight="1">
      <c r="A24" s="176"/>
      <c r="B24" s="179" t="s">
        <v>181</v>
      </c>
      <c r="C24" s="738" t="s">
        <v>0</v>
      </c>
      <c r="D24" s="738"/>
      <c r="E24" s="738"/>
      <c r="F24" s="738"/>
      <c r="G24" s="738"/>
      <c r="H24" s="738"/>
      <c r="I24" s="738"/>
      <c r="J24" s="738"/>
      <c r="K24" s="738"/>
      <c r="L24" s="739"/>
      <c r="M24" s="737"/>
      <c r="N24" s="732"/>
      <c r="O24" s="732"/>
      <c r="P24" s="732"/>
      <c r="Q24" s="732"/>
      <c r="R24" s="732"/>
      <c r="S24" s="732"/>
      <c r="T24" s="732"/>
      <c r="U24" s="732"/>
      <c r="V24" s="732"/>
      <c r="W24" s="733"/>
      <c r="X24" s="734"/>
      <c r="Y24" s="176"/>
      <c r="Z24" s="176"/>
      <c r="AA24" s="176"/>
    </row>
    <row r="25" spans="1:27" ht="19.5" customHeight="1">
      <c r="A25" s="176"/>
      <c r="B25" s="187"/>
      <c r="C25" s="738" t="s">
        <v>1</v>
      </c>
      <c r="D25" s="738"/>
      <c r="E25" s="738"/>
      <c r="F25" s="738"/>
      <c r="G25" s="738"/>
      <c r="H25" s="738"/>
      <c r="I25" s="738"/>
      <c r="J25" s="738"/>
      <c r="K25" s="738"/>
      <c r="L25" s="739"/>
      <c r="M25" s="727"/>
      <c r="N25" s="728"/>
      <c r="O25" s="728"/>
      <c r="P25" s="728"/>
      <c r="Q25" s="728"/>
      <c r="R25" s="728"/>
      <c r="S25" s="728"/>
      <c r="T25" s="728"/>
      <c r="U25" s="728"/>
      <c r="V25" s="728"/>
      <c r="W25" s="735"/>
      <c r="X25" s="736"/>
      <c r="Y25" s="176"/>
      <c r="Z25" s="176"/>
      <c r="AA25" s="176"/>
    </row>
    <row r="26" spans="1:27" ht="19.5" customHeight="1" thickBot="1">
      <c r="A26" s="176"/>
      <c r="B26" s="188"/>
      <c r="C26" s="738" t="s">
        <v>182</v>
      </c>
      <c r="D26" s="738"/>
      <c r="E26" s="738"/>
      <c r="F26" s="738"/>
      <c r="G26" s="738"/>
      <c r="H26" s="738"/>
      <c r="I26" s="738"/>
      <c r="J26" s="738"/>
      <c r="K26" s="738"/>
      <c r="L26" s="739"/>
      <c r="M26" s="754"/>
      <c r="N26" s="755"/>
      <c r="O26" s="755"/>
      <c r="P26" s="755"/>
      <c r="Q26" s="755"/>
      <c r="R26" s="755"/>
      <c r="S26" s="755"/>
      <c r="T26" s="755"/>
      <c r="U26" s="755"/>
      <c r="V26" s="755"/>
      <c r="W26" s="756"/>
      <c r="X26" s="757"/>
      <c r="Y26" s="176"/>
      <c r="Z26" s="176"/>
      <c r="AA26" s="176"/>
    </row>
    <row r="27" spans="1:27" ht="19.5"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7" ht="19.5"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7" ht="19.5"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7" ht="29.25" customHeight="1">
      <c r="A30" s="176"/>
      <c r="B30" s="190" t="s">
        <v>149</v>
      </c>
      <c r="C30" s="741" t="s">
        <v>373</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row>
    <row r="31" spans="1:27" ht="27" customHeight="1">
      <c r="A31" s="176"/>
      <c r="B31" s="703" t="s">
        <v>125</v>
      </c>
      <c r="C31" s="712" t="s">
        <v>126</v>
      </c>
      <c r="D31" s="712"/>
      <c r="E31" s="712"/>
      <c r="F31" s="712"/>
      <c r="G31" s="712"/>
      <c r="H31" s="712"/>
      <c r="I31" s="712"/>
      <c r="J31" s="712"/>
      <c r="K31" s="712"/>
      <c r="L31" s="713"/>
      <c r="M31" s="718" t="s">
        <v>130</v>
      </c>
      <c r="N31" s="712"/>
      <c r="O31" s="712"/>
      <c r="P31" s="712"/>
      <c r="Q31" s="713"/>
      <c r="R31" s="705" t="s">
        <v>231</v>
      </c>
      <c r="S31" s="706"/>
      <c r="T31" s="706"/>
      <c r="U31" s="706"/>
      <c r="V31" s="706"/>
      <c r="W31" s="707"/>
      <c r="X31" s="703" t="s">
        <v>131</v>
      </c>
      <c r="Y31" s="703" t="s">
        <v>132</v>
      </c>
      <c r="Z31" s="745" t="s">
        <v>135</v>
      </c>
      <c r="AA31" s="745" t="s">
        <v>137</v>
      </c>
    </row>
    <row r="32" spans="1:27" ht="27" customHeight="1" thickBot="1">
      <c r="A32" s="176"/>
      <c r="B32" s="711"/>
      <c r="C32" s="714"/>
      <c r="D32" s="714"/>
      <c r="E32" s="714"/>
      <c r="F32" s="714"/>
      <c r="G32" s="714"/>
      <c r="H32" s="714"/>
      <c r="I32" s="714"/>
      <c r="J32" s="714"/>
      <c r="K32" s="714"/>
      <c r="L32" s="715"/>
      <c r="M32" s="719"/>
      <c r="N32" s="714"/>
      <c r="O32" s="714"/>
      <c r="P32" s="714"/>
      <c r="Q32" s="715"/>
      <c r="R32" s="716" t="s">
        <v>234</v>
      </c>
      <c r="S32" s="717"/>
      <c r="T32" s="717"/>
      <c r="U32" s="717"/>
      <c r="V32" s="717"/>
      <c r="W32" s="191" t="s">
        <v>235</v>
      </c>
      <c r="X32" s="704"/>
      <c r="Y32" s="704"/>
      <c r="Z32" s="746"/>
      <c r="AA32" s="746"/>
    </row>
    <row r="33" spans="1:27" ht="37.5" customHeight="1">
      <c r="A33" s="176"/>
      <c r="B33" s="178">
        <v>1</v>
      </c>
      <c r="C33" s="192"/>
      <c r="D33" s="193"/>
      <c r="E33" s="193"/>
      <c r="F33" s="193"/>
      <c r="G33" s="193"/>
      <c r="H33" s="193"/>
      <c r="I33" s="193"/>
      <c r="J33" s="193"/>
      <c r="K33" s="193"/>
      <c r="L33" s="194"/>
      <c r="M33" s="744"/>
      <c r="N33" s="744"/>
      <c r="O33" s="744"/>
      <c r="P33" s="744"/>
      <c r="Q33" s="744"/>
      <c r="R33" s="744"/>
      <c r="S33" s="744"/>
      <c r="T33" s="744"/>
      <c r="U33" s="744"/>
      <c r="V33" s="744"/>
      <c r="W33" s="195"/>
      <c r="X33" s="196"/>
      <c r="Y33" s="196"/>
      <c r="Z33" s="197"/>
      <c r="AA33" s="198"/>
    </row>
    <row r="34" spans="1:27" ht="37.5" customHeight="1">
      <c r="A34" s="176"/>
      <c r="B34" s="178">
        <f>B33+1</f>
        <v>2</v>
      </c>
      <c r="C34" s="199"/>
      <c r="D34" s="200"/>
      <c r="E34" s="200"/>
      <c r="F34" s="200"/>
      <c r="G34" s="200"/>
      <c r="H34" s="200"/>
      <c r="I34" s="200"/>
      <c r="J34" s="200"/>
      <c r="K34" s="200"/>
      <c r="L34" s="201"/>
      <c r="M34" s="743"/>
      <c r="N34" s="743"/>
      <c r="O34" s="743"/>
      <c r="P34" s="743"/>
      <c r="Q34" s="743"/>
      <c r="R34" s="743"/>
      <c r="S34" s="743"/>
      <c r="T34" s="743"/>
      <c r="U34" s="743"/>
      <c r="V34" s="743"/>
      <c r="W34" s="202"/>
      <c r="X34" s="203"/>
      <c r="Y34" s="203"/>
      <c r="Z34" s="204"/>
      <c r="AA34" s="205"/>
    </row>
    <row r="35" spans="1:27" ht="37.5" customHeight="1">
      <c r="A35" s="176"/>
      <c r="B35" s="178">
        <f aca="true" t="shared" si="0" ref="B35:B71">B34+1</f>
        <v>3</v>
      </c>
      <c r="C35" s="199"/>
      <c r="D35" s="200"/>
      <c r="E35" s="200"/>
      <c r="F35" s="200"/>
      <c r="G35" s="200"/>
      <c r="H35" s="200"/>
      <c r="I35" s="200"/>
      <c r="J35" s="200"/>
      <c r="K35" s="200"/>
      <c r="L35" s="201"/>
      <c r="M35" s="743"/>
      <c r="N35" s="743"/>
      <c r="O35" s="743"/>
      <c r="P35" s="743"/>
      <c r="Q35" s="743"/>
      <c r="R35" s="743"/>
      <c r="S35" s="743"/>
      <c r="T35" s="743"/>
      <c r="U35" s="743"/>
      <c r="V35" s="743"/>
      <c r="W35" s="202"/>
      <c r="X35" s="203"/>
      <c r="Y35" s="203"/>
      <c r="Z35" s="204"/>
      <c r="AA35" s="205"/>
    </row>
    <row r="36" spans="1:27" ht="37.5" customHeight="1">
      <c r="A36" s="176"/>
      <c r="B36" s="178">
        <f t="shared" si="0"/>
        <v>4</v>
      </c>
      <c r="C36" s="199"/>
      <c r="D36" s="200"/>
      <c r="E36" s="200"/>
      <c r="F36" s="200"/>
      <c r="G36" s="200"/>
      <c r="H36" s="200"/>
      <c r="I36" s="200"/>
      <c r="J36" s="200"/>
      <c r="K36" s="200"/>
      <c r="L36" s="201"/>
      <c r="M36" s="743"/>
      <c r="N36" s="743"/>
      <c r="O36" s="743"/>
      <c r="P36" s="743"/>
      <c r="Q36" s="743"/>
      <c r="R36" s="743"/>
      <c r="S36" s="743"/>
      <c r="T36" s="743"/>
      <c r="U36" s="743"/>
      <c r="V36" s="743"/>
      <c r="W36" s="202"/>
      <c r="X36" s="203"/>
      <c r="Y36" s="203"/>
      <c r="Z36" s="204"/>
      <c r="AA36" s="205"/>
    </row>
    <row r="37" spans="1:27" ht="37.5" customHeight="1">
      <c r="A37" s="176"/>
      <c r="B37" s="178">
        <f t="shared" si="0"/>
        <v>5</v>
      </c>
      <c r="C37" s="199"/>
      <c r="D37" s="200"/>
      <c r="E37" s="200"/>
      <c r="F37" s="200"/>
      <c r="G37" s="200"/>
      <c r="H37" s="200"/>
      <c r="I37" s="200"/>
      <c r="J37" s="200"/>
      <c r="K37" s="200"/>
      <c r="L37" s="201"/>
      <c r="M37" s="743"/>
      <c r="N37" s="743"/>
      <c r="O37" s="743"/>
      <c r="P37" s="743"/>
      <c r="Q37" s="743"/>
      <c r="R37" s="743"/>
      <c r="S37" s="743"/>
      <c r="T37" s="743"/>
      <c r="U37" s="743"/>
      <c r="V37" s="743"/>
      <c r="W37" s="202"/>
      <c r="X37" s="203"/>
      <c r="Y37" s="203"/>
      <c r="Z37" s="204"/>
      <c r="AA37" s="205"/>
    </row>
    <row r="38" spans="1:27" ht="37.5" customHeight="1">
      <c r="A38" s="176"/>
      <c r="B38" s="178">
        <f t="shared" si="0"/>
        <v>6</v>
      </c>
      <c r="C38" s="199"/>
      <c r="D38" s="200"/>
      <c r="E38" s="200"/>
      <c r="F38" s="200"/>
      <c r="G38" s="200"/>
      <c r="H38" s="200"/>
      <c r="I38" s="200"/>
      <c r="J38" s="200"/>
      <c r="K38" s="200"/>
      <c r="L38" s="201"/>
      <c r="M38" s="743"/>
      <c r="N38" s="743"/>
      <c r="O38" s="743"/>
      <c r="P38" s="743"/>
      <c r="Q38" s="743"/>
      <c r="R38" s="720"/>
      <c r="S38" s="721"/>
      <c r="T38" s="721"/>
      <c r="U38" s="721"/>
      <c r="V38" s="722"/>
      <c r="W38" s="202"/>
      <c r="X38" s="203"/>
      <c r="Y38" s="203"/>
      <c r="Z38" s="204"/>
      <c r="AA38" s="205"/>
    </row>
    <row r="39" spans="1:27" ht="37.5" customHeight="1">
      <c r="A39" s="176"/>
      <c r="B39" s="178">
        <f t="shared" si="0"/>
        <v>7</v>
      </c>
      <c r="C39" s="199"/>
      <c r="D39" s="200"/>
      <c r="E39" s="200"/>
      <c r="F39" s="200"/>
      <c r="G39" s="200"/>
      <c r="H39" s="200"/>
      <c r="I39" s="200"/>
      <c r="J39" s="200"/>
      <c r="K39" s="200"/>
      <c r="L39" s="201"/>
      <c r="M39" s="743"/>
      <c r="N39" s="743"/>
      <c r="O39" s="743"/>
      <c r="P39" s="743"/>
      <c r="Q39" s="743"/>
      <c r="R39" s="720"/>
      <c r="S39" s="721"/>
      <c r="T39" s="721"/>
      <c r="U39" s="721"/>
      <c r="V39" s="722"/>
      <c r="W39" s="202"/>
      <c r="X39" s="203"/>
      <c r="Y39" s="203"/>
      <c r="Z39" s="204"/>
      <c r="AA39" s="205"/>
    </row>
    <row r="40" spans="1:27" ht="37.5" customHeight="1">
      <c r="A40" s="176"/>
      <c r="B40" s="178">
        <f t="shared" si="0"/>
        <v>8</v>
      </c>
      <c r="C40" s="199"/>
      <c r="D40" s="200"/>
      <c r="E40" s="200"/>
      <c r="F40" s="200"/>
      <c r="G40" s="200"/>
      <c r="H40" s="200"/>
      <c r="I40" s="200"/>
      <c r="J40" s="200"/>
      <c r="K40" s="200"/>
      <c r="L40" s="201"/>
      <c r="M40" s="743"/>
      <c r="N40" s="743"/>
      <c r="O40" s="743"/>
      <c r="P40" s="743"/>
      <c r="Q40" s="743"/>
      <c r="R40" s="720"/>
      <c r="S40" s="721"/>
      <c r="T40" s="721"/>
      <c r="U40" s="721"/>
      <c r="V40" s="722"/>
      <c r="W40" s="202"/>
      <c r="X40" s="203"/>
      <c r="Y40" s="203"/>
      <c r="Z40" s="204"/>
      <c r="AA40" s="205"/>
    </row>
    <row r="41" spans="1:27" ht="37.5" customHeight="1">
      <c r="A41" s="176"/>
      <c r="B41" s="178">
        <f t="shared" si="0"/>
        <v>9</v>
      </c>
      <c r="C41" s="199"/>
      <c r="D41" s="200"/>
      <c r="E41" s="200"/>
      <c r="F41" s="200"/>
      <c r="G41" s="200"/>
      <c r="H41" s="200"/>
      <c r="I41" s="200"/>
      <c r="J41" s="200"/>
      <c r="K41" s="200"/>
      <c r="L41" s="201"/>
      <c r="M41" s="743"/>
      <c r="N41" s="743"/>
      <c r="O41" s="743"/>
      <c r="P41" s="743"/>
      <c r="Q41" s="743"/>
      <c r="R41" s="720"/>
      <c r="S41" s="721"/>
      <c r="T41" s="721"/>
      <c r="U41" s="721"/>
      <c r="V41" s="722"/>
      <c r="W41" s="202"/>
      <c r="X41" s="203"/>
      <c r="Y41" s="203"/>
      <c r="Z41" s="204"/>
      <c r="AA41" s="205"/>
    </row>
    <row r="42" spans="1:27" ht="37.5" customHeight="1">
      <c r="A42" s="176"/>
      <c r="B42" s="178">
        <f t="shared" si="0"/>
        <v>10</v>
      </c>
      <c r="C42" s="199"/>
      <c r="D42" s="200"/>
      <c r="E42" s="200"/>
      <c r="F42" s="200"/>
      <c r="G42" s="200"/>
      <c r="H42" s="200"/>
      <c r="I42" s="200"/>
      <c r="J42" s="200"/>
      <c r="K42" s="200"/>
      <c r="L42" s="201"/>
      <c r="M42" s="743"/>
      <c r="N42" s="743"/>
      <c r="O42" s="743"/>
      <c r="P42" s="743"/>
      <c r="Q42" s="743"/>
      <c r="R42" s="720"/>
      <c r="S42" s="721"/>
      <c r="T42" s="721"/>
      <c r="U42" s="721"/>
      <c r="V42" s="722"/>
      <c r="W42" s="202"/>
      <c r="X42" s="203"/>
      <c r="Y42" s="203"/>
      <c r="Z42" s="204"/>
      <c r="AA42" s="205"/>
    </row>
    <row r="43" spans="1:27" ht="37.5" customHeight="1">
      <c r="A43" s="176"/>
      <c r="B43" s="178">
        <f t="shared" si="0"/>
        <v>11</v>
      </c>
      <c r="C43" s="199"/>
      <c r="D43" s="200"/>
      <c r="E43" s="200"/>
      <c r="F43" s="200"/>
      <c r="G43" s="200"/>
      <c r="H43" s="200"/>
      <c r="I43" s="200"/>
      <c r="J43" s="200"/>
      <c r="K43" s="200"/>
      <c r="L43" s="201"/>
      <c r="M43" s="743"/>
      <c r="N43" s="743"/>
      <c r="O43" s="743"/>
      <c r="P43" s="743"/>
      <c r="Q43" s="743"/>
      <c r="R43" s="720"/>
      <c r="S43" s="721"/>
      <c r="T43" s="721"/>
      <c r="U43" s="721"/>
      <c r="V43" s="722"/>
      <c r="W43" s="202"/>
      <c r="X43" s="203"/>
      <c r="Y43" s="203"/>
      <c r="Z43" s="204"/>
      <c r="AA43" s="205"/>
    </row>
    <row r="44" spans="1:27" ht="37.5" customHeight="1">
      <c r="A44" s="176"/>
      <c r="B44" s="178">
        <f t="shared" si="0"/>
        <v>12</v>
      </c>
      <c r="C44" s="199"/>
      <c r="D44" s="200"/>
      <c r="E44" s="200"/>
      <c r="F44" s="200"/>
      <c r="G44" s="200"/>
      <c r="H44" s="200"/>
      <c r="I44" s="200"/>
      <c r="J44" s="200"/>
      <c r="K44" s="200"/>
      <c r="L44" s="201"/>
      <c r="M44" s="743"/>
      <c r="N44" s="743"/>
      <c r="O44" s="743"/>
      <c r="P44" s="743"/>
      <c r="Q44" s="743"/>
      <c r="R44" s="720"/>
      <c r="S44" s="721"/>
      <c r="T44" s="721"/>
      <c r="U44" s="721"/>
      <c r="V44" s="722"/>
      <c r="W44" s="202"/>
      <c r="X44" s="203"/>
      <c r="Y44" s="203"/>
      <c r="Z44" s="204"/>
      <c r="AA44" s="205"/>
    </row>
    <row r="45" spans="1:27" ht="37.5" customHeight="1">
      <c r="A45" s="176"/>
      <c r="B45" s="178">
        <f t="shared" si="0"/>
        <v>13</v>
      </c>
      <c r="C45" s="199"/>
      <c r="D45" s="200"/>
      <c r="E45" s="200"/>
      <c r="F45" s="200"/>
      <c r="G45" s="200"/>
      <c r="H45" s="200"/>
      <c r="I45" s="200"/>
      <c r="J45" s="200"/>
      <c r="K45" s="200"/>
      <c r="L45" s="201"/>
      <c r="M45" s="743"/>
      <c r="N45" s="743"/>
      <c r="O45" s="743"/>
      <c r="P45" s="743"/>
      <c r="Q45" s="743"/>
      <c r="R45" s="720"/>
      <c r="S45" s="721"/>
      <c r="T45" s="721"/>
      <c r="U45" s="721"/>
      <c r="V45" s="722"/>
      <c r="W45" s="202"/>
      <c r="X45" s="203"/>
      <c r="Y45" s="203"/>
      <c r="Z45" s="204"/>
      <c r="AA45" s="205"/>
    </row>
    <row r="46" spans="1:27" ht="37.5" customHeight="1">
      <c r="A46" s="176"/>
      <c r="B46" s="178">
        <f t="shared" si="0"/>
        <v>14</v>
      </c>
      <c r="C46" s="199"/>
      <c r="D46" s="200"/>
      <c r="E46" s="200"/>
      <c r="F46" s="200"/>
      <c r="G46" s="200"/>
      <c r="H46" s="200"/>
      <c r="I46" s="200"/>
      <c r="J46" s="200"/>
      <c r="K46" s="200"/>
      <c r="L46" s="201"/>
      <c r="M46" s="743"/>
      <c r="N46" s="743"/>
      <c r="O46" s="743"/>
      <c r="P46" s="743"/>
      <c r="Q46" s="743"/>
      <c r="R46" s="720"/>
      <c r="S46" s="721"/>
      <c r="T46" s="721"/>
      <c r="U46" s="721"/>
      <c r="V46" s="722"/>
      <c r="W46" s="202"/>
      <c r="X46" s="203"/>
      <c r="Y46" s="203"/>
      <c r="Z46" s="204"/>
      <c r="AA46" s="205"/>
    </row>
    <row r="47" spans="1:27" ht="37.5" customHeight="1">
      <c r="A47" s="176"/>
      <c r="B47" s="178">
        <f t="shared" si="0"/>
        <v>15</v>
      </c>
      <c r="C47" s="199"/>
      <c r="D47" s="200"/>
      <c r="E47" s="200"/>
      <c r="F47" s="200"/>
      <c r="G47" s="200"/>
      <c r="H47" s="200"/>
      <c r="I47" s="200"/>
      <c r="J47" s="200"/>
      <c r="K47" s="200"/>
      <c r="L47" s="201"/>
      <c r="M47" s="743"/>
      <c r="N47" s="743"/>
      <c r="O47" s="743"/>
      <c r="P47" s="743"/>
      <c r="Q47" s="743"/>
      <c r="R47" s="720"/>
      <c r="S47" s="721"/>
      <c r="T47" s="721"/>
      <c r="U47" s="721"/>
      <c r="V47" s="722"/>
      <c r="W47" s="202"/>
      <c r="X47" s="203"/>
      <c r="Y47" s="203"/>
      <c r="Z47" s="204"/>
      <c r="AA47" s="205"/>
    </row>
    <row r="48" spans="1:27" ht="37.5" customHeight="1">
      <c r="A48" s="176"/>
      <c r="B48" s="178">
        <f t="shared" si="0"/>
        <v>16</v>
      </c>
      <c r="C48" s="199"/>
      <c r="D48" s="200"/>
      <c r="E48" s="200"/>
      <c r="F48" s="200"/>
      <c r="G48" s="200"/>
      <c r="H48" s="200"/>
      <c r="I48" s="200"/>
      <c r="J48" s="200"/>
      <c r="K48" s="200"/>
      <c r="L48" s="201"/>
      <c r="M48" s="743"/>
      <c r="N48" s="743"/>
      <c r="O48" s="743"/>
      <c r="P48" s="743"/>
      <c r="Q48" s="743"/>
      <c r="R48" s="720"/>
      <c r="S48" s="721"/>
      <c r="T48" s="721"/>
      <c r="U48" s="721"/>
      <c r="V48" s="722"/>
      <c r="W48" s="202"/>
      <c r="X48" s="203"/>
      <c r="Y48" s="203"/>
      <c r="Z48" s="204"/>
      <c r="AA48" s="205"/>
    </row>
    <row r="49" spans="1:27" ht="37.5" customHeight="1">
      <c r="A49" s="176"/>
      <c r="B49" s="178">
        <f t="shared" si="0"/>
        <v>17</v>
      </c>
      <c r="C49" s="199"/>
      <c r="D49" s="200"/>
      <c r="E49" s="200"/>
      <c r="F49" s="200"/>
      <c r="G49" s="200"/>
      <c r="H49" s="200"/>
      <c r="I49" s="200"/>
      <c r="J49" s="200"/>
      <c r="K49" s="200"/>
      <c r="L49" s="201"/>
      <c r="M49" s="743"/>
      <c r="N49" s="743"/>
      <c r="O49" s="743"/>
      <c r="P49" s="743"/>
      <c r="Q49" s="743"/>
      <c r="R49" s="720"/>
      <c r="S49" s="721"/>
      <c r="T49" s="721"/>
      <c r="U49" s="721"/>
      <c r="V49" s="722"/>
      <c r="W49" s="202"/>
      <c r="X49" s="203"/>
      <c r="Y49" s="203"/>
      <c r="Z49" s="204"/>
      <c r="AA49" s="205"/>
    </row>
    <row r="50" spans="1:27" ht="37.5" customHeight="1">
      <c r="A50" s="176"/>
      <c r="B50" s="178">
        <f t="shared" si="0"/>
        <v>18</v>
      </c>
      <c r="C50" s="199"/>
      <c r="D50" s="200"/>
      <c r="E50" s="200"/>
      <c r="F50" s="200"/>
      <c r="G50" s="200"/>
      <c r="H50" s="200"/>
      <c r="I50" s="200"/>
      <c r="J50" s="200"/>
      <c r="K50" s="200"/>
      <c r="L50" s="201"/>
      <c r="M50" s="743"/>
      <c r="N50" s="743"/>
      <c r="O50" s="743"/>
      <c r="P50" s="743"/>
      <c r="Q50" s="743"/>
      <c r="R50" s="720"/>
      <c r="S50" s="721"/>
      <c r="T50" s="721"/>
      <c r="U50" s="721"/>
      <c r="V50" s="722"/>
      <c r="W50" s="202"/>
      <c r="X50" s="203"/>
      <c r="Y50" s="203"/>
      <c r="Z50" s="204"/>
      <c r="AA50" s="205"/>
    </row>
    <row r="51" spans="1:27" ht="37.5" customHeight="1">
      <c r="A51" s="176"/>
      <c r="B51" s="178">
        <f t="shared" si="0"/>
        <v>19</v>
      </c>
      <c r="C51" s="199"/>
      <c r="D51" s="200"/>
      <c r="E51" s="200"/>
      <c r="F51" s="200"/>
      <c r="G51" s="200"/>
      <c r="H51" s="200"/>
      <c r="I51" s="200"/>
      <c r="J51" s="200"/>
      <c r="K51" s="200"/>
      <c r="L51" s="201"/>
      <c r="M51" s="743"/>
      <c r="N51" s="743"/>
      <c r="O51" s="743"/>
      <c r="P51" s="743"/>
      <c r="Q51" s="743"/>
      <c r="R51" s="720"/>
      <c r="S51" s="721"/>
      <c r="T51" s="721"/>
      <c r="U51" s="721"/>
      <c r="V51" s="722"/>
      <c r="W51" s="202"/>
      <c r="X51" s="203"/>
      <c r="Y51" s="203"/>
      <c r="Z51" s="204"/>
      <c r="AA51" s="205"/>
    </row>
    <row r="52" spans="1:27" ht="37.5" customHeight="1">
      <c r="A52" s="176"/>
      <c r="B52" s="178">
        <f t="shared" si="0"/>
        <v>20</v>
      </c>
      <c r="C52" s="199"/>
      <c r="D52" s="200"/>
      <c r="E52" s="200"/>
      <c r="F52" s="200"/>
      <c r="G52" s="200"/>
      <c r="H52" s="200"/>
      <c r="I52" s="200"/>
      <c r="J52" s="200"/>
      <c r="K52" s="200"/>
      <c r="L52" s="201"/>
      <c r="M52" s="743"/>
      <c r="N52" s="743"/>
      <c r="O52" s="743"/>
      <c r="P52" s="743"/>
      <c r="Q52" s="743"/>
      <c r="R52" s="720"/>
      <c r="S52" s="721"/>
      <c r="T52" s="721"/>
      <c r="U52" s="721"/>
      <c r="V52" s="722"/>
      <c r="W52" s="202"/>
      <c r="X52" s="203"/>
      <c r="Y52" s="203"/>
      <c r="Z52" s="204"/>
      <c r="AA52" s="205"/>
    </row>
    <row r="53" spans="1:27" ht="37.5" customHeight="1">
      <c r="A53" s="176"/>
      <c r="B53" s="178">
        <f t="shared" si="0"/>
        <v>21</v>
      </c>
      <c r="C53" s="199"/>
      <c r="D53" s="200"/>
      <c r="E53" s="200"/>
      <c r="F53" s="200"/>
      <c r="G53" s="200"/>
      <c r="H53" s="200"/>
      <c r="I53" s="200"/>
      <c r="J53" s="200"/>
      <c r="K53" s="200"/>
      <c r="L53" s="201"/>
      <c r="M53" s="743"/>
      <c r="N53" s="743"/>
      <c r="O53" s="743"/>
      <c r="P53" s="743"/>
      <c r="Q53" s="743"/>
      <c r="R53" s="720"/>
      <c r="S53" s="721"/>
      <c r="T53" s="721"/>
      <c r="U53" s="721"/>
      <c r="V53" s="722"/>
      <c r="W53" s="202"/>
      <c r="X53" s="203"/>
      <c r="Y53" s="203"/>
      <c r="Z53" s="204"/>
      <c r="AA53" s="205"/>
    </row>
    <row r="54" spans="1:27" ht="37.5" customHeight="1">
      <c r="A54" s="176"/>
      <c r="B54" s="178">
        <f t="shared" si="0"/>
        <v>22</v>
      </c>
      <c r="C54" s="199"/>
      <c r="D54" s="200"/>
      <c r="E54" s="200"/>
      <c r="F54" s="200"/>
      <c r="G54" s="200"/>
      <c r="H54" s="200"/>
      <c r="I54" s="200"/>
      <c r="J54" s="200"/>
      <c r="K54" s="200"/>
      <c r="L54" s="201"/>
      <c r="M54" s="743"/>
      <c r="N54" s="743"/>
      <c r="O54" s="743"/>
      <c r="P54" s="743"/>
      <c r="Q54" s="743"/>
      <c r="R54" s="720"/>
      <c r="S54" s="721"/>
      <c r="T54" s="721"/>
      <c r="U54" s="721"/>
      <c r="V54" s="722"/>
      <c r="W54" s="202"/>
      <c r="X54" s="203"/>
      <c r="Y54" s="203"/>
      <c r="Z54" s="204"/>
      <c r="AA54" s="205"/>
    </row>
    <row r="55" spans="1:27" ht="37.5" customHeight="1">
      <c r="A55" s="176"/>
      <c r="B55" s="178">
        <f t="shared" si="0"/>
        <v>23</v>
      </c>
      <c r="C55" s="199"/>
      <c r="D55" s="200"/>
      <c r="E55" s="200"/>
      <c r="F55" s="200"/>
      <c r="G55" s="200"/>
      <c r="H55" s="200"/>
      <c r="I55" s="200"/>
      <c r="J55" s="200"/>
      <c r="K55" s="200"/>
      <c r="L55" s="201"/>
      <c r="M55" s="743"/>
      <c r="N55" s="743"/>
      <c r="O55" s="743"/>
      <c r="P55" s="743"/>
      <c r="Q55" s="743"/>
      <c r="R55" s="720"/>
      <c r="S55" s="721"/>
      <c r="T55" s="721"/>
      <c r="U55" s="721"/>
      <c r="V55" s="722"/>
      <c r="W55" s="202"/>
      <c r="X55" s="203"/>
      <c r="Y55" s="203"/>
      <c r="Z55" s="204"/>
      <c r="AA55" s="205"/>
    </row>
    <row r="56" spans="1:27" ht="37.5" customHeight="1">
      <c r="A56" s="176"/>
      <c r="B56" s="178">
        <f t="shared" si="0"/>
        <v>24</v>
      </c>
      <c r="C56" s="199"/>
      <c r="D56" s="200"/>
      <c r="E56" s="200"/>
      <c r="F56" s="200"/>
      <c r="G56" s="200"/>
      <c r="H56" s="200"/>
      <c r="I56" s="200"/>
      <c r="J56" s="200"/>
      <c r="K56" s="200"/>
      <c r="L56" s="201"/>
      <c r="M56" s="743"/>
      <c r="N56" s="743"/>
      <c r="O56" s="743"/>
      <c r="P56" s="743"/>
      <c r="Q56" s="743"/>
      <c r="R56" s="720"/>
      <c r="S56" s="721"/>
      <c r="T56" s="721"/>
      <c r="U56" s="721"/>
      <c r="V56" s="722"/>
      <c r="W56" s="202"/>
      <c r="X56" s="203"/>
      <c r="Y56" s="203"/>
      <c r="Z56" s="204"/>
      <c r="AA56" s="205"/>
    </row>
    <row r="57" spans="1:27" ht="37.5" customHeight="1">
      <c r="A57" s="176"/>
      <c r="B57" s="178">
        <f t="shared" si="0"/>
        <v>25</v>
      </c>
      <c r="C57" s="199"/>
      <c r="D57" s="200"/>
      <c r="E57" s="200"/>
      <c r="F57" s="200"/>
      <c r="G57" s="200"/>
      <c r="H57" s="200"/>
      <c r="I57" s="200"/>
      <c r="J57" s="200"/>
      <c r="K57" s="200"/>
      <c r="L57" s="201"/>
      <c r="M57" s="743"/>
      <c r="N57" s="743"/>
      <c r="O57" s="743"/>
      <c r="P57" s="743"/>
      <c r="Q57" s="743"/>
      <c r="R57" s="720"/>
      <c r="S57" s="721"/>
      <c r="T57" s="721"/>
      <c r="U57" s="721"/>
      <c r="V57" s="722"/>
      <c r="W57" s="202"/>
      <c r="X57" s="203"/>
      <c r="Y57" s="203"/>
      <c r="Z57" s="204"/>
      <c r="AA57" s="205"/>
    </row>
    <row r="58" spans="1:27" ht="37.5" customHeight="1">
      <c r="A58" s="176"/>
      <c r="B58" s="178">
        <f t="shared" si="0"/>
        <v>26</v>
      </c>
      <c r="C58" s="199"/>
      <c r="D58" s="200"/>
      <c r="E58" s="200"/>
      <c r="F58" s="200"/>
      <c r="G58" s="200"/>
      <c r="H58" s="200"/>
      <c r="I58" s="200"/>
      <c r="J58" s="200"/>
      <c r="K58" s="200"/>
      <c r="L58" s="201"/>
      <c r="M58" s="743"/>
      <c r="N58" s="743"/>
      <c r="O58" s="743"/>
      <c r="P58" s="743"/>
      <c r="Q58" s="743"/>
      <c r="R58" s="720"/>
      <c r="S58" s="721"/>
      <c r="T58" s="721"/>
      <c r="U58" s="721"/>
      <c r="V58" s="722"/>
      <c r="W58" s="202"/>
      <c r="X58" s="203"/>
      <c r="Y58" s="203"/>
      <c r="Z58" s="204"/>
      <c r="AA58" s="205"/>
    </row>
    <row r="59" spans="1:27" ht="37.5" customHeight="1">
      <c r="A59" s="176"/>
      <c r="B59" s="178">
        <f t="shared" si="0"/>
        <v>27</v>
      </c>
      <c r="C59" s="199"/>
      <c r="D59" s="200"/>
      <c r="E59" s="200"/>
      <c r="F59" s="200"/>
      <c r="G59" s="200"/>
      <c r="H59" s="200"/>
      <c r="I59" s="200"/>
      <c r="J59" s="200"/>
      <c r="K59" s="200"/>
      <c r="L59" s="201"/>
      <c r="M59" s="743"/>
      <c r="N59" s="743"/>
      <c r="O59" s="743"/>
      <c r="P59" s="743"/>
      <c r="Q59" s="743"/>
      <c r="R59" s="720"/>
      <c r="S59" s="721"/>
      <c r="T59" s="721"/>
      <c r="U59" s="721"/>
      <c r="V59" s="722"/>
      <c r="W59" s="202"/>
      <c r="X59" s="203"/>
      <c r="Y59" s="203"/>
      <c r="Z59" s="204"/>
      <c r="AA59" s="205"/>
    </row>
    <row r="60" spans="1:27" ht="37.5" customHeight="1">
      <c r="A60" s="176"/>
      <c r="B60" s="178">
        <f t="shared" si="0"/>
        <v>28</v>
      </c>
      <c r="C60" s="199"/>
      <c r="D60" s="200"/>
      <c r="E60" s="200"/>
      <c r="F60" s="200"/>
      <c r="G60" s="200"/>
      <c r="H60" s="200"/>
      <c r="I60" s="200"/>
      <c r="J60" s="200"/>
      <c r="K60" s="200"/>
      <c r="L60" s="201"/>
      <c r="M60" s="743"/>
      <c r="N60" s="743"/>
      <c r="O60" s="743"/>
      <c r="P60" s="743"/>
      <c r="Q60" s="743"/>
      <c r="R60" s="720"/>
      <c r="S60" s="721"/>
      <c r="T60" s="721"/>
      <c r="U60" s="721"/>
      <c r="V60" s="722"/>
      <c r="W60" s="202"/>
      <c r="X60" s="203"/>
      <c r="Y60" s="203"/>
      <c r="Z60" s="204"/>
      <c r="AA60" s="205"/>
    </row>
    <row r="61" spans="1:27" ht="37.5" customHeight="1">
      <c r="A61" s="176"/>
      <c r="B61" s="178">
        <f t="shared" si="0"/>
        <v>29</v>
      </c>
      <c r="C61" s="199"/>
      <c r="D61" s="200"/>
      <c r="E61" s="200"/>
      <c r="F61" s="200"/>
      <c r="G61" s="200"/>
      <c r="H61" s="200"/>
      <c r="I61" s="200"/>
      <c r="J61" s="200"/>
      <c r="K61" s="200"/>
      <c r="L61" s="201"/>
      <c r="M61" s="743"/>
      <c r="N61" s="743"/>
      <c r="O61" s="743"/>
      <c r="P61" s="743"/>
      <c r="Q61" s="743"/>
      <c r="R61" s="720"/>
      <c r="S61" s="721"/>
      <c r="T61" s="721"/>
      <c r="U61" s="721"/>
      <c r="V61" s="722"/>
      <c r="W61" s="202"/>
      <c r="X61" s="203"/>
      <c r="Y61" s="203"/>
      <c r="Z61" s="204"/>
      <c r="AA61" s="205"/>
    </row>
    <row r="62" spans="1:27" ht="37.5" customHeight="1">
      <c r="A62" s="176"/>
      <c r="B62" s="178">
        <f t="shared" si="0"/>
        <v>30</v>
      </c>
      <c r="C62" s="199"/>
      <c r="D62" s="200"/>
      <c r="E62" s="200"/>
      <c r="F62" s="200"/>
      <c r="G62" s="200"/>
      <c r="H62" s="200"/>
      <c r="I62" s="200"/>
      <c r="J62" s="200"/>
      <c r="K62" s="200"/>
      <c r="L62" s="201"/>
      <c r="M62" s="743"/>
      <c r="N62" s="743"/>
      <c r="O62" s="743"/>
      <c r="P62" s="743"/>
      <c r="Q62" s="743"/>
      <c r="R62" s="720"/>
      <c r="S62" s="721"/>
      <c r="T62" s="721"/>
      <c r="U62" s="721"/>
      <c r="V62" s="722"/>
      <c r="W62" s="202"/>
      <c r="X62" s="203"/>
      <c r="Y62" s="203"/>
      <c r="Z62" s="204"/>
      <c r="AA62" s="205"/>
    </row>
    <row r="63" spans="1:27" ht="37.5" customHeight="1">
      <c r="A63" s="176"/>
      <c r="B63" s="178">
        <f t="shared" si="0"/>
        <v>31</v>
      </c>
      <c r="C63" s="199"/>
      <c r="D63" s="200"/>
      <c r="E63" s="200"/>
      <c r="F63" s="200"/>
      <c r="G63" s="200"/>
      <c r="H63" s="200"/>
      <c r="I63" s="200"/>
      <c r="J63" s="200"/>
      <c r="K63" s="200"/>
      <c r="L63" s="201"/>
      <c r="M63" s="743"/>
      <c r="N63" s="743"/>
      <c r="O63" s="743"/>
      <c r="P63" s="743"/>
      <c r="Q63" s="743"/>
      <c r="R63" s="720"/>
      <c r="S63" s="721"/>
      <c r="T63" s="721"/>
      <c r="U63" s="721"/>
      <c r="V63" s="722"/>
      <c r="W63" s="202"/>
      <c r="X63" s="203"/>
      <c r="Y63" s="203"/>
      <c r="Z63" s="204"/>
      <c r="AA63" s="205"/>
    </row>
    <row r="64" spans="1:27" ht="37.5" customHeight="1">
      <c r="A64" s="176"/>
      <c r="B64" s="178">
        <f t="shared" si="0"/>
        <v>32</v>
      </c>
      <c r="C64" s="199"/>
      <c r="D64" s="200"/>
      <c r="E64" s="200"/>
      <c r="F64" s="200"/>
      <c r="G64" s="200"/>
      <c r="H64" s="200"/>
      <c r="I64" s="200"/>
      <c r="J64" s="200"/>
      <c r="K64" s="200"/>
      <c r="L64" s="201"/>
      <c r="M64" s="743"/>
      <c r="N64" s="743"/>
      <c r="O64" s="743"/>
      <c r="P64" s="743"/>
      <c r="Q64" s="743"/>
      <c r="R64" s="720"/>
      <c r="S64" s="721"/>
      <c r="T64" s="721"/>
      <c r="U64" s="721"/>
      <c r="V64" s="722"/>
      <c r="W64" s="202"/>
      <c r="X64" s="203"/>
      <c r="Y64" s="203"/>
      <c r="Z64" s="204"/>
      <c r="AA64" s="205"/>
    </row>
    <row r="65" spans="1:27" ht="37.5" customHeight="1">
      <c r="A65" s="176"/>
      <c r="B65" s="178">
        <f t="shared" si="0"/>
        <v>33</v>
      </c>
      <c r="C65" s="199"/>
      <c r="D65" s="200"/>
      <c r="E65" s="200"/>
      <c r="F65" s="200"/>
      <c r="G65" s="200"/>
      <c r="H65" s="200"/>
      <c r="I65" s="200"/>
      <c r="J65" s="200"/>
      <c r="K65" s="200"/>
      <c r="L65" s="201"/>
      <c r="M65" s="743"/>
      <c r="N65" s="743"/>
      <c r="O65" s="743"/>
      <c r="P65" s="743"/>
      <c r="Q65" s="743"/>
      <c r="R65" s="720"/>
      <c r="S65" s="721"/>
      <c r="T65" s="721"/>
      <c r="U65" s="721"/>
      <c r="V65" s="722"/>
      <c r="W65" s="202"/>
      <c r="X65" s="203"/>
      <c r="Y65" s="203"/>
      <c r="Z65" s="204"/>
      <c r="AA65" s="205"/>
    </row>
    <row r="66" spans="1:27" ht="37.5" customHeight="1">
      <c r="A66" s="176"/>
      <c r="B66" s="178">
        <f t="shared" si="0"/>
        <v>34</v>
      </c>
      <c r="C66" s="199"/>
      <c r="D66" s="200"/>
      <c r="E66" s="200"/>
      <c r="F66" s="200"/>
      <c r="G66" s="200"/>
      <c r="H66" s="200"/>
      <c r="I66" s="200"/>
      <c r="J66" s="200"/>
      <c r="K66" s="200"/>
      <c r="L66" s="201"/>
      <c r="M66" s="743"/>
      <c r="N66" s="743"/>
      <c r="O66" s="743"/>
      <c r="P66" s="743"/>
      <c r="Q66" s="743"/>
      <c r="R66" s="720"/>
      <c r="S66" s="721"/>
      <c r="T66" s="721"/>
      <c r="U66" s="721"/>
      <c r="V66" s="722"/>
      <c r="W66" s="202"/>
      <c r="X66" s="203"/>
      <c r="Y66" s="203"/>
      <c r="Z66" s="204"/>
      <c r="AA66" s="205"/>
    </row>
    <row r="67" spans="1:27" ht="37.5" customHeight="1">
      <c r="A67" s="176"/>
      <c r="B67" s="178">
        <f t="shared" si="0"/>
        <v>35</v>
      </c>
      <c r="C67" s="199"/>
      <c r="D67" s="200"/>
      <c r="E67" s="200"/>
      <c r="F67" s="200"/>
      <c r="G67" s="200"/>
      <c r="H67" s="200"/>
      <c r="I67" s="200"/>
      <c r="J67" s="200"/>
      <c r="K67" s="200"/>
      <c r="L67" s="201"/>
      <c r="M67" s="743"/>
      <c r="N67" s="743"/>
      <c r="O67" s="743"/>
      <c r="P67" s="743"/>
      <c r="Q67" s="743"/>
      <c r="R67" s="720"/>
      <c r="S67" s="721"/>
      <c r="T67" s="721"/>
      <c r="U67" s="721"/>
      <c r="V67" s="722"/>
      <c r="W67" s="202"/>
      <c r="X67" s="203"/>
      <c r="Y67" s="203"/>
      <c r="Z67" s="204"/>
      <c r="AA67" s="205"/>
    </row>
    <row r="68" spans="1:27" ht="37.5" customHeight="1">
      <c r="A68" s="176"/>
      <c r="B68" s="178">
        <f t="shared" si="0"/>
        <v>36</v>
      </c>
      <c r="C68" s="199"/>
      <c r="D68" s="200"/>
      <c r="E68" s="200"/>
      <c r="F68" s="200"/>
      <c r="G68" s="200"/>
      <c r="H68" s="200"/>
      <c r="I68" s="200"/>
      <c r="J68" s="200"/>
      <c r="K68" s="200"/>
      <c r="L68" s="201"/>
      <c r="M68" s="743"/>
      <c r="N68" s="743"/>
      <c r="O68" s="743"/>
      <c r="P68" s="743"/>
      <c r="Q68" s="743"/>
      <c r="R68" s="720"/>
      <c r="S68" s="721"/>
      <c r="T68" s="721"/>
      <c r="U68" s="721"/>
      <c r="V68" s="722"/>
      <c r="W68" s="202"/>
      <c r="X68" s="203"/>
      <c r="Y68" s="203"/>
      <c r="Z68" s="204"/>
      <c r="AA68" s="205"/>
    </row>
    <row r="69" spans="1:27" ht="37.5" customHeight="1">
      <c r="A69" s="176"/>
      <c r="B69" s="178">
        <f t="shared" si="0"/>
        <v>37</v>
      </c>
      <c r="C69" s="199"/>
      <c r="D69" s="200"/>
      <c r="E69" s="200"/>
      <c r="F69" s="200"/>
      <c r="G69" s="200"/>
      <c r="H69" s="200"/>
      <c r="I69" s="200"/>
      <c r="J69" s="200"/>
      <c r="K69" s="200"/>
      <c r="L69" s="201"/>
      <c r="M69" s="743"/>
      <c r="N69" s="743"/>
      <c r="O69" s="743"/>
      <c r="P69" s="743"/>
      <c r="Q69" s="743"/>
      <c r="R69" s="720"/>
      <c r="S69" s="721"/>
      <c r="T69" s="721"/>
      <c r="U69" s="721"/>
      <c r="V69" s="722"/>
      <c r="W69" s="202"/>
      <c r="X69" s="203"/>
      <c r="Y69" s="203"/>
      <c r="Z69" s="204"/>
      <c r="AA69" s="205"/>
    </row>
    <row r="70" spans="1:27" ht="37.5" customHeight="1">
      <c r="A70" s="176"/>
      <c r="B70" s="178">
        <f t="shared" si="0"/>
        <v>38</v>
      </c>
      <c r="C70" s="199"/>
      <c r="D70" s="200"/>
      <c r="E70" s="200"/>
      <c r="F70" s="200"/>
      <c r="G70" s="200"/>
      <c r="H70" s="200"/>
      <c r="I70" s="200"/>
      <c r="J70" s="200"/>
      <c r="K70" s="200"/>
      <c r="L70" s="201"/>
      <c r="M70" s="743"/>
      <c r="N70" s="743"/>
      <c r="O70" s="743"/>
      <c r="P70" s="743"/>
      <c r="Q70" s="743"/>
      <c r="R70" s="720"/>
      <c r="S70" s="721"/>
      <c r="T70" s="721"/>
      <c r="U70" s="721"/>
      <c r="V70" s="722"/>
      <c r="W70" s="202"/>
      <c r="X70" s="203"/>
      <c r="Y70" s="203"/>
      <c r="Z70" s="204"/>
      <c r="AA70" s="205"/>
    </row>
    <row r="71" spans="1:27" ht="37.5" customHeight="1">
      <c r="A71" s="176"/>
      <c r="B71" s="178">
        <f t="shared" si="0"/>
        <v>39</v>
      </c>
      <c r="C71" s="199"/>
      <c r="D71" s="200"/>
      <c r="E71" s="200"/>
      <c r="F71" s="200"/>
      <c r="G71" s="200"/>
      <c r="H71" s="200"/>
      <c r="I71" s="200"/>
      <c r="J71" s="200"/>
      <c r="K71" s="200"/>
      <c r="L71" s="201"/>
      <c r="M71" s="743"/>
      <c r="N71" s="743"/>
      <c r="O71" s="743"/>
      <c r="P71" s="743"/>
      <c r="Q71" s="743"/>
      <c r="R71" s="720"/>
      <c r="S71" s="721"/>
      <c r="T71" s="721"/>
      <c r="U71" s="721"/>
      <c r="V71" s="722"/>
      <c r="W71" s="202"/>
      <c r="X71" s="203"/>
      <c r="Y71" s="203"/>
      <c r="Z71" s="204"/>
      <c r="AA71" s="205"/>
    </row>
    <row r="72" spans="1:27" ht="37.5" customHeight="1">
      <c r="A72" s="176"/>
      <c r="B72" s="178">
        <f aca="true" t="shared" si="1" ref="B72:B98">B71+1</f>
        <v>40</v>
      </c>
      <c r="C72" s="199"/>
      <c r="D72" s="200"/>
      <c r="E72" s="200"/>
      <c r="F72" s="200"/>
      <c r="G72" s="200"/>
      <c r="H72" s="200"/>
      <c r="I72" s="200"/>
      <c r="J72" s="200"/>
      <c r="K72" s="200"/>
      <c r="L72" s="201"/>
      <c r="M72" s="743"/>
      <c r="N72" s="743"/>
      <c r="O72" s="743"/>
      <c r="P72" s="743"/>
      <c r="Q72" s="743"/>
      <c r="R72" s="720"/>
      <c r="S72" s="721"/>
      <c r="T72" s="721"/>
      <c r="U72" s="721"/>
      <c r="V72" s="722"/>
      <c r="W72" s="202"/>
      <c r="X72" s="203"/>
      <c r="Y72" s="203"/>
      <c r="Z72" s="204"/>
      <c r="AA72" s="205"/>
    </row>
    <row r="73" spans="1:27" ht="37.5" customHeight="1">
      <c r="A73" s="176"/>
      <c r="B73" s="178">
        <f t="shared" si="1"/>
        <v>41</v>
      </c>
      <c r="C73" s="199"/>
      <c r="D73" s="200"/>
      <c r="E73" s="200"/>
      <c r="F73" s="200"/>
      <c r="G73" s="200"/>
      <c r="H73" s="200"/>
      <c r="I73" s="200"/>
      <c r="J73" s="200"/>
      <c r="K73" s="200"/>
      <c r="L73" s="201"/>
      <c r="M73" s="743"/>
      <c r="N73" s="743"/>
      <c r="O73" s="743"/>
      <c r="P73" s="743"/>
      <c r="Q73" s="743"/>
      <c r="R73" s="720"/>
      <c r="S73" s="721"/>
      <c r="T73" s="721"/>
      <c r="U73" s="721"/>
      <c r="V73" s="722"/>
      <c r="W73" s="202"/>
      <c r="X73" s="203"/>
      <c r="Y73" s="203"/>
      <c r="Z73" s="204"/>
      <c r="AA73" s="205"/>
    </row>
    <row r="74" spans="1:27" ht="37.5" customHeight="1">
      <c r="A74" s="176"/>
      <c r="B74" s="178">
        <f t="shared" si="1"/>
        <v>42</v>
      </c>
      <c r="C74" s="199"/>
      <c r="D74" s="200"/>
      <c r="E74" s="200"/>
      <c r="F74" s="200"/>
      <c r="G74" s="200"/>
      <c r="H74" s="200"/>
      <c r="I74" s="200"/>
      <c r="J74" s="200"/>
      <c r="K74" s="200"/>
      <c r="L74" s="201"/>
      <c r="M74" s="743"/>
      <c r="N74" s="743"/>
      <c r="O74" s="743"/>
      <c r="P74" s="743"/>
      <c r="Q74" s="743"/>
      <c r="R74" s="720"/>
      <c r="S74" s="721"/>
      <c r="T74" s="721"/>
      <c r="U74" s="721"/>
      <c r="V74" s="722"/>
      <c r="W74" s="202"/>
      <c r="X74" s="203"/>
      <c r="Y74" s="203"/>
      <c r="Z74" s="204"/>
      <c r="AA74" s="205"/>
    </row>
    <row r="75" spans="1:27" ht="37.5" customHeight="1">
      <c r="A75" s="176"/>
      <c r="B75" s="178">
        <f t="shared" si="1"/>
        <v>43</v>
      </c>
      <c r="C75" s="199"/>
      <c r="D75" s="200"/>
      <c r="E75" s="200"/>
      <c r="F75" s="200"/>
      <c r="G75" s="200"/>
      <c r="H75" s="200"/>
      <c r="I75" s="200"/>
      <c r="J75" s="200"/>
      <c r="K75" s="200"/>
      <c r="L75" s="201"/>
      <c r="M75" s="743"/>
      <c r="N75" s="743"/>
      <c r="O75" s="743"/>
      <c r="P75" s="743"/>
      <c r="Q75" s="743"/>
      <c r="R75" s="720"/>
      <c r="S75" s="721"/>
      <c r="T75" s="721"/>
      <c r="U75" s="721"/>
      <c r="V75" s="722"/>
      <c r="W75" s="202"/>
      <c r="X75" s="203"/>
      <c r="Y75" s="203"/>
      <c r="Z75" s="204"/>
      <c r="AA75" s="205"/>
    </row>
    <row r="76" spans="1:27" ht="37.5" customHeight="1">
      <c r="A76" s="176"/>
      <c r="B76" s="178">
        <f t="shared" si="1"/>
        <v>44</v>
      </c>
      <c r="C76" s="199"/>
      <c r="D76" s="200"/>
      <c r="E76" s="200"/>
      <c r="F76" s="200"/>
      <c r="G76" s="200"/>
      <c r="H76" s="200"/>
      <c r="I76" s="200"/>
      <c r="J76" s="200"/>
      <c r="K76" s="200"/>
      <c r="L76" s="201"/>
      <c r="M76" s="743"/>
      <c r="N76" s="743"/>
      <c r="O76" s="743"/>
      <c r="P76" s="743"/>
      <c r="Q76" s="743"/>
      <c r="R76" s="720"/>
      <c r="S76" s="721"/>
      <c r="T76" s="721"/>
      <c r="U76" s="721"/>
      <c r="V76" s="722"/>
      <c r="W76" s="202"/>
      <c r="X76" s="203"/>
      <c r="Y76" s="203"/>
      <c r="Z76" s="204"/>
      <c r="AA76" s="205"/>
    </row>
    <row r="77" spans="1:27" ht="37.5" customHeight="1">
      <c r="A77" s="176"/>
      <c r="B77" s="178">
        <f t="shared" si="1"/>
        <v>45</v>
      </c>
      <c r="C77" s="199"/>
      <c r="D77" s="200"/>
      <c r="E77" s="200"/>
      <c r="F77" s="200"/>
      <c r="G77" s="200"/>
      <c r="H77" s="200"/>
      <c r="I77" s="200"/>
      <c r="J77" s="200"/>
      <c r="K77" s="200"/>
      <c r="L77" s="201"/>
      <c r="M77" s="743"/>
      <c r="N77" s="743"/>
      <c r="O77" s="743"/>
      <c r="P77" s="743"/>
      <c r="Q77" s="743"/>
      <c r="R77" s="720"/>
      <c r="S77" s="721"/>
      <c r="T77" s="721"/>
      <c r="U77" s="721"/>
      <c r="V77" s="722"/>
      <c r="W77" s="202"/>
      <c r="X77" s="203"/>
      <c r="Y77" s="203"/>
      <c r="Z77" s="204"/>
      <c r="AA77" s="205"/>
    </row>
    <row r="78" spans="1:27" ht="37.5" customHeight="1">
      <c r="A78" s="176"/>
      <c r="B78" s="178">
        <f t="shared" si="1"/>
        <v>46</v>
      </c>
      <c r="C78" s="199"/>
      <c r="D78" s="200"/>
      <c r="E78" s="200"/>
      <c r="F78" s="200"/>
      <c r="G78" s="200"/>
      <c r="H78" s="200"/>
      <c r="I78" s="200"/>
      <c r="J78" s="200"/>
      <c r="K78" s="200"/>
      <c r="L78" s="201"/>
      <c r="M78" s="743"/>
      <c r="N78" s="743"/>
      <c r="O78" s="743"/>
      <c r="P78" s="743"/>
      <c r="Q78" s="743"/>
      <c r="R78" s="720"/>
      <c r="S78" s="721"/>
      <c r="T78" s="721"/>
      <c r="U78" s="721"/>
      <c r="V78" s="722"/>
      <c r="W78" s="202"/>
      <c r="X78" s="203"/>
      <c r="Y78" s="203"/>
      <c r="Z78" s="204"/>
      <c r="AA78" s="205"/>
    </row>
    <row r="79" spans="1:27" ht="37.5" customHeight="1">
      <c r="A79" s="176"/>
      <c r="B79" s="178">
        <f t="shared" si="1"/>
        <v>47</v>
      </c>
      <c r="C79" s="199"/>
      <c r="D79" s="200"/>
      <c r="E79" s="200"/>
      <c r="F79" s="200"/>
      <c r="G79" s="200"/>
      <c r="H79" s="200"/>
      <c r="I79" s="200"/>
      <c r="J79" s="200"/>
      <c r="K79" s="200"/>
      <c r="L79" s="201"/>
      <c r="M79" s="743"/>
      <c r="N79" s="743"/>
      <c r="O79" s="743"/>
      <c r="P79" s="743"/>
      <c r="Q79" s="743"/>
      <c r="R79" s="720"/>
      <c r="S79" s="721"/>
      <c r="T79" s="721"/>
      <c r="U79" s="721"/>
      <c r="V79" s="722"/>
      <c r="W79" s="202"/>
      <c r="X79" s="203"/>
      <c r="Y79" s="203"/>
      <c r="Z79" s="204"/>
      <c r="AA79" s="205"/>
    </row>
    <row r="80" spans="1:27" ht="37.5" customHeight="1">
      <c r="A80" s="176"/>
      <c r="B80" s="178">
        <f t="shared" si="1"/>
        <v>48</v>
      </c>
      <c r="C80" s="199"/>
      <c r="D80" s="200"/>
      <c r="E80" s="200"/>
      <c r="F80" s="200"/>
      <c r="G80" s="200"/>
      <c r="H80" s="200"/>
      <c r="I80" s="200"/>
      <c r="J80" s="200"/>
      <c r="K80" s="200"/>
      <c r="L80" s="201"/>
      <c r="M80" s="743"/>
      <c r="N80" s="743"/>
      <c r="O80" s="743"/>
      <c r="P80" s="743"/>
      <c r="Q80" s="743"/>
      <c r="R80" s="720"/>
      <c r="S80" s="721"/>
      <c r="T80" s="721"/>
      <c r="U80" s="721"/>
      <c r="V80" s="722"/>
      <c r="W80" s="202"/>
      <c r="X80" s="203"/>
      <c r="Y80" s="203"/>
      <c r="Z80" s="204"/>
      <c r="AA80" s="205"/>
    </row>
    <row r="81" spans="1:27" ht="37.5" customHeight="1">
      <c r="A81" s="176"/>
      <c r="B81" s="178">
        <f t="shared" si="1"/>
        <v>49</v>
      </c>
      <c r="C81" s="199"/>
      <c r="D81" s="200"/>
      <c r="E81" s="200"/>
      <c r="F81" s="200"/>
      <c r="G81" s="200"/>
      <c r="H81" s="200"/>
      <c r="I81" s="200"/>
      <c r="J81" s="200"/>
      <c r="K81" s="200"/>
      <c r="L81" s="201"/>
      <c r="M81" s="743"/>
      <c r="N81" s="743"/>
      <c r="O81" s="743"/>
      <c r="P81" s="743"/>
      <c r="Q81" s="743"/>
      <c r="R81" s="720"/>
      <c r="S81" s="721"/>
      <c r="T81" s="721"/>
      <c r="U81" s="721"/>
      <c r="V81" s="722"/>
      <c r="W81" s="202"/>
      <c r="X81" s="203"/>
      <c r="Y81" s="203"/>
      <c r="Z81" s="204"/>
      <c r="AA81" s="205"/>
    </row>
    <row r="82" spans="1:27" ht="37.5" customHeight="1">
      <c r="A82" s="176"/>
      <c r="B82" s="178">
        <f t="shared" si="1"/>
        <v>50</v>
      </c>
      <c r="C82" s="199"/>
      <c r="D82" s="200"/>
      <c r="E82" s="200"/>
      <c r="F82" s="200"/>
      <c r="G82" s="200"/>
      <c r="H82" s="200"/>
      <c r="I82" s="200"/>
      <c r="J82" s="200"/>
      <c r="K82" s="200"/>
      <c r="L82" s="201"/>
      <c r="M82" s="743"/>
      <c r="N82" s="743"/>
      <c r="O82" s="743"/>
      <c r="P82" s="743"/>
      <c r="Q82" s="743"/>
      <c r="R82" s="720"/>
      <c r="S82" s="721"/>
      <c r="T82" s="721"/>
      <c r="U82" s="721"/>
      <c r="V82" s="722"/>
      <c r="W82" s="202"/>
      <c r="X82" s="203"/>
      <c r="Y82" s="203"/>
      <c r="Z82" s="204"/>
      <c r="AA82" s="205"/>
    </row>
    <row r="83" spans="1:27" ht="37.5" customHeight="1">
      <c r="A83" s="176"/>
      <c r="B83" s="178">
        <f t="shared" si="1"/>
        <v>51</v>
      </c>
      <c r="C83" s="199"/>
      <c r="D83" s="200"/>
      <c r="E83" s="200"/>
      <c r="F83" s="200"/>
      <c r="G83" s="200"/>
      <c r="H83" s="200"/>
      <c r="I83" s="200"/>
      <c r="J83" s="200"/>
      <c r="K83" s="200"/>
      <c r="L83" s="201"/>
      <c r="M83" s="743"/>
      <c r="N83" s="743"/>
      <c r="O83" s="743"/>
      <c r="P83" s="743"/>
      <c r="Q83" s="743"/>
      <c r="R83" s="720"/>
      <c r="S83" s="721"/>
      <c r="T83" s="721"/>
      <c r="U83" s="721"/>
      <c r="V83" s="722"/>
      <c r="W83" s="202"/>
      <c r="X83" s="203"/>
      <c r="Y83" s="203"/>
      <c r="Z83" s="204"/>
      <c r="AA83" s="205"/>
    </row>
    <row r="84" spans="1:27" ht="37.5" customHeight="1">
      <c r="A84" s="176"/>
      <c r="B84" s="178">
        <f t="shared" si="1"/>
        <v>52</v>
      </c>
      <c r="C84" s="199"/>
      <c r="D84" s="200"/>
      <c r="E84" s="200"/>
      <c r="F84" s="200"/>
      <c r="G84" s="200"/>
      <c r="H84" s="200"/>
      <c r="I84" s="200"/>
      <c r="J84" s="200"/>
      <c r="K84" s="200"/>
      <c r="L84" s="201"/>
      <c r="M84" s="743"/>
      <c r="N84" s="743"/>
      <c r="O84" s="743"/>
      <c r="P84" s="743"/>
      <c r="Q84" s="743"/>
      <c r="R84" s="720"/>
      <c r="S84" s="721"/>
      <c r="T84" s="721"/>
      <c r="U84" s="721"/>
      <c r="V84" s="722"/>
      <c r="W84" s="202"/>
      <c r="X84" s="203"/>
      <c r="Y84" s="203"/>
      <c r="Z84" s="204"/>
      <c r="AA84" s="205"/>
    </row>
    <row r="85" spans="1:27" ht="37.5" customHeight="1">
      <c r="A85" s="176"/>
      <c r="B85" s="178">
        <f t="shared" si="1"/>
        <v>53</v>
      </c>
      <c r="C85" s="199"/>
      <c r="D85" s="200"/>
      <c r="E85" s="200"/>
      <c r="F85" s="200"/>
      <c r="G85" s="200"/>
      <c r="H85" s="200"/>
      <c r="I85" s="200"/>
      <c r="J85" s="200"/>
      <c r="K85" s="200"/>
      <c r="L85" s="201"/>
      <c r="M85" s="743"/>
      <c r="N85" s="743"/>
      <c r="O85" s="743"/>
      <c r="P85" s="743"/>
      <c r="Q85" s="743"/>
      <c r="R85" s="720"/>
      <c r="S85" s="721"/>
      <c r="T85" s="721"/>
      <c r="U85" s="721"/>
      <c r="V85" s="722"/>
      <c r="W85" s="202"/>
      <c r="X85" s="203"/>
      <c r="Y85" s="203"/>
      <c r="Z85" s="204"/>
      <c r="AA85" s="205"/>
    </row>
    <row r="86" spans="1:27" ht="37.5" customHeight="1">
      <c r="A86" s="176"/>
      <c r="B86" s="178">
        <f t="shared" si="1"/>
        <v>54</v>
      </c>
      <c r="C86" s="199"/>
      <c r="D86" s="200"/>
      <c r="E86" s="200"/>
      <c r="F86" s="200"/>
      <c r="G86" s="200"/>
      <c r="H86" s="200"/>
      <c r="I86" s="200"/>
      <c r="J86" s="200"/>
      <c r="K86" s="200"/>
      <c r="L86" s="201"/>
      <c r="M86" s="743"/>
      <c r="N86" s="743"/>
      <c r="O86" s="743"/>
      <c r="P86" s="743"/>
      <c r="Q86" s="743"/>
      <c r="R86" s="720"/>
      <c r="S86" s="721"/>
      <c r="T86" s="721"/>
      <c r="U86" s="721"/>
      <c r="V86" s="722"/>
      <c r="W86" s="202"/>
      <c r="X86" s="203"/>
      <c r="Y86" s="203"/>
      <c r="Z86" s="204"/>
      <c r="AA86" s="205"/>
    </row>
    <row r="87" spans="1:27" ht="37.5" customHeight="1">
      <c r="A87" s="176"/>
      <c r="B87" s="178">
        <f t="shared" si="1"/>
        <v>55</v>
      </c>
      <c r="C87" s="199"/>
      <c r="D87" s="200"/>
      <c r="E87" s="200"/>
      <c r="F87" s="200"/>
      <c r="G87" s="200"/>
      <c r="H87" s="200"/>
      <c r="I87" s="200"/>
      <c r="J87" s="200"/>
      <c r="K87" s="200"/>
      <c r="L87" s="201"/>
      <c r="M87" s="743"/>
      <c r="N87" s="743"/>
      <c r="O87" s="743"/>
      <c r="P87" s="743"/>
      <c r="Q87" s="743"/>
      <c r="R87" s="720"/>
      <c r="S87" s="721"/>
      <c r="T87" s="721"/>
      <c r="U87" s="721"/>
      <c r="V87" s="722"/>
      <c r="W87" s="202"/>
      <c r="X87" s="203"/>
      <c r="Y87" s="203"/>
      <c r="Z87" s="204"/>
      <c r="AA87" s="205"/>
    </row>
    <row r="88" spans="1:27" ht="37.5" customHeight="1">
      <c r="A88" s="176"/>
      <c r="B88" s="178">
        <f t="shared" si="1"/>
        <v>56</v>
      </c>
      <c r="C88" s="199"/>
      <c r="D88" s="200"/>
      <c r="E88" s="200"/>
      <c r="F88" s="200"/>
      <c r="G88" s="200"/>
      <c r="H88" s="200"/>
      <c r="I88" s="200"/>
      <c r="J88" s="200"/>
      <c r="K88" s="200"/>
      <c r="L88" s="201"/>
      <c r="M88" s="743"/>
      <c r="N88" s="743"/>
      <c r="O88" s="743"/>
      <c r="P88" s="743"/>
      <c r="Q88" s="743"/>
      <c r="R88" s="720"/>
      <c r="S88" s="721"/>
      <c r="T88" s="721"/>
      <c r="U88" s="721"/>
      <c r="V88" s="722"/>
      <c r="W88" s="202"/>
      <c r="X88" s="203"/>
      <c r="Y88" s="203"/>
      <c r="Z88" s="204"/>
      <c r="AA88" s="205"/>
    </row>
    <row r="89" spans="1:27" ht="37.5" customHeight="1">
      <c r="A89" s="176"/>
      <c r="B89" s="178">
        <f t="shared" si="1"/>
        <v>57</v>
      </c>
      <c r="C89" s="199"/>
      <c r="D89" s="200"/>
      <c r="E89" s="200"/>
      <c r="F89" s="200"/>
      <c r="G89" s="200"/>
      <c r="H89" s="200"/>
      <c r="I89" s="200"/>
      <c r="J89" s="200"/>
      <c r="K89" s="200"/>
      <c r="L89" s="201"/>
      <c r="M89" s="743"/>
      <c r="N89" s="743"/>
      <c r="O89" s="743"/>
      <c r="P89" s="743"/>
      <c r="Q89" s="743"/>
      <c r="R89" s="720"/>
      <c r="S89" s="721"/>
      <c r="T89" s="721"/>
      <c r="U89" s="721"/>
      <c r="V89" s="722"/>
      <c r="W89" s="202"/>
      <c r="X89" s="203"/>
      <c r="Y89" s="203"/>
      <c r="Z89" s="204"/>
      <c r="AA89" s="205"/>
    </row>
    <row r="90" spans="1:27" ht="37.5" customHeight="1">
      <c r="A90" s="176"/>
      <c r="B90" s="178">
        <f t="shared" si="1"/>
        <v>58</v>
      </c>
      <c r="C90" s="199"/>
      <c r="D90" s="200"/>
      <c r="E90" s="200"/>
      <c r="F90" s="200"/>
      <c r="G90" s="200"/>
      <c r="H90" s="200"/>
      <c r="I90" s="200"/>
      <c r="J90" s="200"/>
      <c r="K90" s="200"/>
      <c r="L90" s="201"/>
      <c r="M90" s="743"/>
      <c r="N90" s="743"/>
      <c r="O90" s="743"/>
      <c r="P90" s="743"/>
      <c r="Q90" s="743"/>
      <c r="R90" s="720"/>
      <c r="S90" s="721"/>
      <c r="T90" s="721"/>
      <c r="U90" s="721"/>
      <c r="V90" s="722"/>
      <c r="W90" s="202"/>
      <c r="X90" s="203"/>
      <c r="Y90" s="203"/>
      <c r="Z90" s="204"/>
      <c r="AA90" s="205"/>
    </row>
    <row r="91" spans="1:27" ht="37.5" customHeight="1">
      <c r="A91" s="176"/>
      <c r="B91" s="178">
        <f t="shared" si="1"/>
        <v>59</v>
      </c>
      <c r="C91" s="199"/>
      <c r="D91" s="200"/>
      <c r="E91" s="200"/>
      <c r="F91" s="200"/>
      <c r="G91" s="200"/>
      <c r="H91" s="200"/>
      <c r="I91" s="200"/>
      <c r="J91" s="200"/>
      <c r="K91" s="200"/>
      <c r="L91" s="201"/>
      <c r="M91" s="743"/>
      <c r="N91" s="743"/>
      <c r="O91" s="743"/>
      <c r="P91" s="743"/>
      <c r="Q91" s="743"/>
      <c r="R91" s="720"/>
      <c r="S91" s="721"/>
      <c r="T91" s="721"/>
      <c r="U91" s="721"/>
      <c r="V91" s="722"/>
      <c r="W91" s="202"/>
      <c r="X91" s="203"/>
      <c r="Y91" s="203"/>
      <c r="Z91" s="204"/>
      <c r="AA91" s="205"/>
    </row>
    <row r="92" spans="1:27" ht="37.5" customHeight="1">
      <c r="A92" s="176"/>
      <c r="B92" s="178">
        <f t="shared" si="1"/>
        <v>60</v>
      </c>
      <c r="C92" s="199"/>
      <c r="D92" s="200"/>
      <c r="E92" s="200"/>
      <c r="F92" s="200"/>
      <c r="G92" s="200"/>
      <c r="H92" s="200"/>
      <c r="I92" s="200"/>
      <c r="J92" s="200"/>
      <c r="K92" s="200"/>
      <c r="L92" s="201"/>
      <c r="M92" s="743"/>
      <c r="N92" s="743"/>
      <c r="O92" s="743"/>
      <c r="P92" s="743"/>
      <c r="Q92" s="743"/>
      <c r="R92" s="720"/>
      <c r="S92" s="721"/>
      <c r="T92" s="721"/>
      <c r="U92" s="721"/>
      <c r="V92" s="722"/>
      <c r="W92" s="202"/>
      <c r="X92" s="203"/>
      <c r="Y92" s="203"/>
      <c r="Z92" s="204"/>
      <c r="AA92" s="205"/>
    </row>
    <row r="93" spans="1:27" ht="37.5" customHeight="1">
      <c r="A93" s="176"/>
      <c r="B93" s="178">
        <f t="shared" si="1"/>
        <v>61</v>
      </c>
      <c r="C93" s="199"/>
      <c r="D93" s="200"/>
      <c r="E93" s="200"/>
      <c r="F93" s="200"/>
      <c r="G93" s="200"/>
      <c r="H93" s="200"/>
      <c r="I93" s="200"/>
      <c r="J93" s="200"/>
      <c r="K93" s="200"/>
      <c r="L93" s="201"/>
      <c r="M93" s="743"/>
      <c r="N93" s="743"/>
      <c r="O93" s="743"/>
      <c r="P93" s="743"/>
      <c r="Q93" s="743"/>
      <c r="R93" s="720"/>
      <c r="S93" s="721"/>
      <c r="T93" s="721"/>
      <c r="U93" s="721"/>
      <c r="V93" s="722"/>
      <c r="W93" s="202"/>
      <c r="X93" s="203"/>
      <c r="Y93" s="203"/>
      <c r="Z93" s="204"/>
      <c r="AA93" s="205"/>
    </row>
    <row r="94" spans="1:27" ht="37.5" customHeight="1">
      <c r="A94" s="176"/>
      <c r="B94" s="178">
        <f t="shared" si="1"/>
        <v>62</v>
      </c>
      <c r="C94" s="199"/>
      <c r="D94" s="200"/>
      <c r="E94" s="200"/>
      <c r="F94" s="200"/>
      <c r="G94" s="200"/>
      <c r="H94" s="200"/>
      <c r="I94" s="200"/>
      <c r="J94" s="200"/>
      <c r="K94" s="200"/>
      <c r="L94" s="201"/>
      <c r="M94" s="743"/>
      <c r="N94" s="743"/>
      <c r="O94" s="743"/>
      <c r="P94" s="743"/>
      <c r="Q94" s="743"/>
      <c r="R94" s="720"/>
      <c r="S94" s="721"/>
      <c r="T94" s="721"/>
      <c r="U94" s="721"/>
      <c r="V94" s="722"/>
      <c r="W94" s="202"/>
      <c r="X94" s="203"/>
      <c r="Y94" s="203"/>
      <c r="Z94" s="204"/>
      <c r="AA94" s="205"/>
    </row>
    <row r="95" spans="1:27" ht="37.5" customHeight="1">
      <c r="A95" s="176"/>
      <c r="B95" s="178">
        <f t="shared" si="1"/>
        <v>63</v>
      </c>
      <c r="C95" s="199"/>
      <c r="D95" s="200"/>
      <c r="E95" s="200"/>
      <c r="F95" s="200"/>
      <c r="G95" s="200"/>
      <c r="H95" s="200"/>
      <c r="I95" s="200"/>
      <c r="J95" s="200"/>
      <c r="K95" s="200"/>
      <c r="L95" s="201"/>
      <c r="M95" s="743"/>
      <c r="N95" s="743"/>
      <c r="O95" s="743"/>
      <c r="P95" s="743"/>
      <c r="Q95" s="743"/>
      <c r="R95" s="720"/>
      <c r="S95" s="721"/>
      <c r="T95" s="721"/>
      <c r="U95" s="721"/>
      <c r="V95" s="722"/>
      <c r="W95" s="202"/>
      <c r="X95" s="203"/>
      <c r="Y95" s="203"/>
      <c r="Z95" s="204"/>
      <c r="AA95" s="205"/>
    </row>
    <row r="96" spans="1:27" ht="37.5" customHeight="1">
      <c r="A96" s="176"/>
      <c r="B96" s="178">
        <f t="shared" si="1"/>
        <v>64</v>
      </c>
      <c r="C96" s="199"/>
      <c r="D96" s="200"/>
      <c r="E96" s="200"/>
      <c r="F96" s="200"/>
      <c r="G96" s="200"/>
      <c r="H96" s="200"/>
      <c r="I96" s="200"/>
      <c r="J96" s="200"/>
      <c r="K96" s="200"/>
      <c r="L96" s="201"/>
      <c r="M96" s="743"/>
      <c r="N96" s="743"/>
      <c r="O96" s="743"/>
      <c r="P96" s="743"/>
      <c r="Q96" s="743"/>
      <c r="R96" s="720"/>
      <c r="S96" s="721"/>
      <c r="T96" s="721"/>
      <c r="U96" s="721"/>
      <c r="V96" s="722"/>
      <c r="W96" s="202"/>
      <c r="X96" s="203"/>
      <c r="Y96" s="203"/>
      <c r="Z96" s="204"/>
      <c r="AA96" s="205"/>
    </row>
    <row r="97" spans="1:27" ht="37.5" customHeight="1">
      <c r="A97" s="176"/>
      <c r="B97" s="178">
        <f t="shared" si="1"/>
        <v>65</v>
      </c>
      <c r="C97" s="199"/>
      <c r="D97" s="200"/>
      <c r="E97" s="200"/>
      <c r="F97" s="200"/>
      <c r="G97" s="200"/>
      <c r="H97" s="200"/>
      <c r="I97" s="200"/>
      <c r="J97" s="200"/>
      <c r="K97" s="200"/>
      <c r="L97" s="201"/>
      <c r="M97" s="743"/>
      <c r="N97" s="743"/>
      <c r="O97" s="743"/>
      <c r="P97" s="743"/>
      <c r="Q97" s="743"/>
      <c r="R97" s="720"/>
      <c r="S97" s="721"/>
      <c r="T97" s="721"/>
      <c r="U97" s="721"/>
      <c r="V97" s="722"/>
      <c r="W97" s="202"/>
      <c r="X97" s="203"/>
      <c r="Y97" s="203"/>
      <c r="Z97" s="204"/>
      <c r="AA97" s="205"/>
    </row>
    <row r="98" spans="1:27" ht="37.5" customHeight="1">
      <c r="A98" s="176"/>
      <c r="B98" s="178">
        <f t="shared" si="1"/>
        <v>66</v>
      </c>
      <c r="C98" s="199"/>
      <c r="D98" s="200"/>
      <c r="E98" s="200"/>
      <c r="F98" s="200"/>
      <c r="G98" s="200"/>
      <c r="H98" s="200"/>
      <c r="I98" s="200"/>
      <c r="J98" s="200"/>
      <c r="K98" s="200"/>
      <c r="L98" s="201"/>
      <c r="M98" s="743"/>
      <c r="N98" s="743"/>
      <c r="O98" s="743"/>
      <c r="P98" s="743"/>
      <c r="Q98" s="743"/>
      <c r="R98" s="720"/>
      <c r="S98" s="721"/>
      <c r="T98" s="721"/>
      <c r="U98" s="721"/>
      <c r="V98" s="722"/>
      <c r="W98" s="202"/>
      <c r="X98" s="203"/>
      <c r="Y98" s="203"/>
      <c r="Z98" s="204"/>
      <c r="AA98" s="205"/>
    </row>
    <row r="99" spans="1:27" ht="37.5" customHeight="1">
      <c r="A99" s="176"/>
      <c r="B99" s="178">
        <f aca="true" t="shared" si="2" ref="B99:B124">B98+1</f>
        <v>67</v>
      </c>
      <c r="C99" s="199"/>
      <c r="D99" s="200"/>
      <c r="E99" s="200"/>
      <c r="F99" s="200"/>
      <c r="G99" s="200"/>
      <c r="H99" s="200"/>
      <c r="I99" s="200"/>
      <c r="J99" s="200"/>
      <c r="K99" s="200"/>
      <c r="L99" s="201"/>
      <c r="M99" s="743"/>
      <c r="N99" s="743"/>
      <c r="O99" s="743"/>
      <c r="P99" s="743"/>
      <c r="Q99" s="743"/>
      <c r="R99" s="720"/>
      <c r="S99" s="721"/>
      <c r="T99" s="721"/>
      <c r="U99" s="721"/>
      <c r="V99" s="722"/>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43"/>
      <c r="N100" s="743"/>
      <c r="O100" s="743"/>
      <c r="P100" s="743"/>
      <c r="Q100" s="743"/>
      <c r="R100" s="720"/>
      <c r="S100" s="721"/>
      <c r="T100" s="721"/>
      <c r="U100" s="721"/>
      <c r="V100" s="722"/>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43"/>
      <c r="N101" s="743"/>
      <c r="O101" s="743"/>
      <c r="P101" s="743"/>
      <c r="Q101" s="743"/>
      <c r="R101" s="720"/>
      <c r="S101" s="721"/>
      <c r="T101" s="721"/>
      <c r="U101" s="721"/>
      <c r="V101" s="722"/>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43"/>
      <c r="N102" s="743"/>
      <c r="O102" s="743"/>
      <c r="P102" s="743"/>
      <c r="Q102" s="743"/>
      <c r="R102" s="720"/>
      <c r="S102" s="721"/>
      <c r="T102" s="721"/>
      <c r="U102" s="721"/>
      <c r="V102" s="722"/>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43"/>
      <c r="N103" s="743"/>
      <c r="O103" s="743"/>
      <c r="P103" s="743"/>
      <c r="Q103" s="743"/>
      <c r="R103" s="720"/>
      <c r="S103" s="721"/>
      <c r="T103" s="721"/>
      <c r="U103" s="721"/>
      <c r="V103" s="722"/>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43"/>
      <c r="N104" s="743"/>
      <c r="O104" s="743"/>
      <c r="P104" s="743"/>
      <c r="Q104" s="743"/>
      <c r="R104" s="720"/>
      <c r="S104" s="721"/>
      <c r="T104" s="721"/>
      <c r="U104" s="721"/>
      <c r="V104" s="722"/>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43"/>
      <c r="N105" s="743"/>
      <c r="O105" s="743"/>
      <c r="P105" s="743"/>
      <c r="Q105" s="743"/>
      <c r="R105" s="720"/>
      <c r="S105" s="721"/>
      <c r="T105" s="721"/>
      <c r="U105" s="721"/>
      <c r="V105" s="722"/>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43"/>
      <c r="N106" s="743"/>
      <c r="O106" s="743"/>
      <c r="P106" s="743"/>
      <c r="Q106" s="743"/>
      <c r="R106" s="720"/>
      <c r="S106" s="721"/>
      <c r="T106" s="721"/>
      <c r="U106" s="721"/>
      <c r="V106" s="722"/>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43"/>
      <c r="N107" s="743"/>
      <c r="O107" s="743"/>
      <c r="P107" s="743"/>
      <c r="Q107" s="743"/>
      <c r="R107" s="720"/>
      <c r="S107" s="721"/>
      <c r="T107" s="721"/>
      <c r="U107" s="721"/>
      <c r="V107" s="722"/>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43"/>
      <c r="N108" s="743"/>
      <c r="O108" s="743"/>
      <c r="P108" s="743"/>
      <c r="Q108" s="743"/>
      <c r="R108" s="720"/>
      <c r="S108" s="721"/>
      <c r="T108" s="721"/>
      <c r="U108" s="721"/>
      <c r="V108" s="722"/>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43"/>
      <c r="N109" s="743"/>
      <c r="O109" s="743"/>
      <c r="P109" s="743"/>
      <c r="Q109" s="743"/>
      <c r="R109" s="720"/>
      <c r="S109" s="721"/>
      <c r="T109" s="721"/>
      <c r="U109" s="721"/>
      <c r="V109" s="722"/>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43"/>
      <c r="N110" s="743"/>
      <c r="O110" s="743"/>
      <c r="P110" s="743"/>
      <c r="Q110" s="743"/>
      <c r="R110" s="720"/>
      <c r="S110" s="721"/>
      <c r="T110" s="721"/>
      <c r="U110" s="721"/>
      <c r="V110" s="722"/>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43"/>
      <c r="N111" s="743"/>
      <c r="O111" s="743"/>
      <c r="P111" s="743"/>
      <c r="Q111" s="743"/>
      <c r="R111" s="720"/>
      <c r="S111" s="721"/>
      <c r="T111" s="721"/>
      <c r="U111" s="721"/>
      <c r="V111" s="722"/>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43"/>
      <c r="N112" s="743"/>
      <c r="O112" s="743"/>
      <c r="P112" s="743"/>
      <c r="Q112" s="743"/>
      <c r="R112" s="720"/>
      <c r="S112" s="721"/>
      <c r="T112" s="721"/>
      <c r="U112" s="721"/>
      <c r="V112" s="722"/>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43"/>
      <c r="N113" s="743"/>
      <c r="O113" s="743"/>
      <c r="P113" s="743"/>
      <c r="Q113" s="743"/>
      <c r="R113" s="720"/>
      <c r="S113" s="721"/>
      <c r="T113" s="721"/>
      <c r="U113" s="721"/>
      <c r="V113" s="722"/>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43"/>
      <c r="N114" s="743"/>
      <c r="O114" s="743"/>
      <c r="P114" s="743"/>
      <c r="Q114" s="743"/>
      <c r="R114" s="720"/>
      <c r="S114" s="721"/>
      <c r="T114" s="721"/>
      <c r="U114" s="721"/>
      <c r="V114" s="722"/>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43"/>
      <c r="N115" s="743"/>
      <c r="O115" s="743"/>
      <c r="P115" s="743"/>
      <c r="Q115" s="743"/>
      <c r="R115" s="720"/>
      <c r="S115" s="721"/>
      <c r="T115" s="721"/>
      <c r="U115" s="721"/>
      <c r="V115" s="722"/>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43"/>
      <c r="N116" s="743"/>
      <c r="O116" s="743"/>
      <c r="P116" s="743"/>
      <c r="Q116" s="743"/>
      <c r="R116" s="720"/>
      <c r="S116" s="721"/>
      <c r="T116" s="721"/>
      <c r="U116" s="721"/>
      <c r="V116" s="722"/>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43"/>
      <c r="N117" s="743"/>
      <c r="O117" s="743"/>
      <c r="P117" s="743"/>
      <c r="Q117" s="743"/>
      <c r="R117" s="720"/>
      <c r="S117" s="721"/>
      <c r="T117" s="721"/>
      <c r="U117" s="721"/>
      <c r="V117" s="722"/>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43"/>
      <c r="N118" s="743"/>
      <c r="O118" s="743"/>
      <c r="P118" s="743"/>
      <c r="Q118" s="743"/>
      <c r="R118" s="720"/>
      <c r="S118" s="721"/>
      <c r="T118" s="721"/>
      <c r="U118" s="721"/>
      <c r="V118" s="722"/>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43"/>
      <c r="N119" s="743"/>
      <c r="O119" s="743"/>
      <c r="P119" s="743"/>
      <c r="Q119" s="743"/>
      <c r="R119" s="720"/>
      <c r="S119" s="721"/>
      <c r="T119" s="721"/>
      <c r="U119" s="721"/>
      <c r="V119" s="722"/>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43"/>
      <c r="N120" s="743"/>
      <c r="O120" s="743"/>
      <c r="P120" s="743"/>
      <c r="Q120" s="743"/>
      <c r="R120" s="720"/>
      <c r="S120" s="721"/>
      <c r="T120" s="721"/>
      <c r="U120" s="721"/>
      <c r="V120" s="722"/>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43"/>
      <c r="N121" s="743"/>
      <c r="O121" s="743"/>
      <c r="P121" s="743"/>
      <c r="Q121" s="743"/>
      <c r="R121" s="720"/>
      <c r="S121" s="721"/>
      <c r="T121" s="721"/>
      <c r="U121" s="721"/>
      <c r="V121" s="722"/>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43"/>
      <c r="N122" s="743"/>
      <c r="O122" s="743"/>
      <c r="P122" s="743"/>
      <c r="Q122" s="743"/>
      <c r="R122" s="720"/>
      <c r="S122" s="721"/>
      <c r="T122" s="721"/>
      <c r="U122" s="721"/>
      <c r="V122" s="722"/>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43"/>
      <c r="N123" s="743"/>
      <c r="O123" s="743"/>
      <c r="P123" s="743"/>
      <c r="Q123" s="743"/>
      <c r="R123" s="720"/>
      <c r="S123" s="721"/>
      <c r="T123" s="721"/>
      <c r="U123" s="721"/>
      <c r="V123" s="722"/>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43"/>
      <c r="N124" s="743"/>
      <c r="O124" s="743"/>
      <c r="P124" s="743"/>
      <c r="Q124" s="743"/>
      <c r="R124" s="720"/>
      <c r="S124" s="721"/>
      <c r="T124" s="721"/>
      <c r="U124" s="721"/>
      <c r="V124" s="722"/>
      <c r="W124" s="202"/>
      <c r="X124" s="203"/>
      <c r="Y124" s="203"/>
      <c r="Z124" s="204"/>
      <c r="AA124" s="205"/>
    </row>
    <row r="125" spans="1:27" ht="37.5" customHeight="1">
      <c r="A125" s="176"/>
      <c r="B125" s="178">
        <f aca="true" t="shared" si="3" ref="B125:B130">B124+1</f>
        <v>93</v>
      </c>
      <c r="C125" s="199"/>
      <c r="D125" s="200"/>
      <c r="E125" s="200"/>
      <c r="F125" s="200"/>
      <c r="G125" s="200"/>
      <c r="H125" s="200"/>
      <c r="I125" s="200"/>
      <c r="J125" s="200"/>
      <c r="K125" s="200"/>
      <c r="L125" s="201"/>
      <c r="M125" s="743"/>
      <c r="N125" s="743"/>
      <c r="O125" s="743"/>
      <c r="P125" s="743"/>
      <c r="Q125" s="743"/>
      <c r="R125" s="720"/>
      <c r="S125" s="721"/>
      <c r="T125" s="721"/>
      <c r="U125" s="721"/>
      <c r="V125" s="722"/>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43"/>
      <c r="N126" s="743"/>
      <c r="O126" s="743"/>
      <c r="P126" s="743"/>
      <c r="Q126" s="743"/>
      <c r="R126" s="720"/>
      <c r="S126" s="721"/>
      <c r="T126" s="721"/>
      <c r="U126" s="721"/>
      <c r="V126" s="722"/>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43"/>
      <c r="N127" s="743"/>
      <c r="O127" s="743"/>
      <c r="P127" s="743"/>
      <c r="Q127" s="743"/>
      <c r="R127" s="720"/>
      <c r="S127" s="721"/>
      <c r="T127" s="721"/>
      <c r="U127" s="721"/>
      <c r="V127" s="722"/>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43"/>
      <c r="N128" s="743"/>
      <c r="O128" s="743"/>
      <c r="P128" s="743"/>
      <c r="Q128" s="743"/>
      <c r="R128" s="720"/>
      <c r="S128" s="721"/>
      <c r="T128" s="721"/>
      <c r="U128" s="721"/>
      <c r="V128" s="722"/>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43"/>
      <c r="N129" s="743"/>
      <c r="O129" s="743"/>
      <c r="P129" s="743"/>
      <c r="Q129" s="743"/>
      <c r="R129" s="720"/>
      <c r="S129" s="721"/>
      <c r="T129" s="721"/>
      <c r="U129" s="721"/>
      <c r="V129" s="722"/>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43"/>
      <c r="N130" s="743"/>
      <c r="O130" s="743"/>
      <c r="P130" s="743"/>
      <c r="Q130" s="743"/>
      <c r="R130" s="720"/>
      <c r="S130" s="721"/>
      <c r="T130" s="721"/>
      <c r="U130" s="721"/>
      <c r="V130" s="722"/>
      <c r="W130" s="202"/>
      <c r="X130" s="203"/>
      <c r="Y130" s="203"/>
      <c r="Z130" s="204"/>
      <c r="AA130" s="205"/>
    </row>
    <row r="131" spans="1:27" ht="37.5" customHeight="1">
      <c r="A131" s="176"/>
      <c r="B131" s="178">
        <f>B130+1</f>
        <v>99</v>
      </c>
      <c r="C131" s="199"/>
      <c r="D131" s="200"/>
      <c r="E131" s="200"/>
      <c r="F131" s="200"/>
      <c r="G131" s="200"/>
      <c r="H131" s="200"/>
      <c r="I131" s="200"/>
      <c r="J131" s="200"/>
      <c r="K131" s="200"/>
      <c r="L131" s="201"/>
      <c r="M131" s="743"/>
      <c r="N131" s="743"/>
      <c r="O131" s="743"/>
      <c r="P131" s="743"/>
      <c r="Q131" s="743"/>
      <c r="R131" s="720"/>
      <c r="S131" s="721"/>
      <c r="T131" s="721"/>
      <c r="U131" s="721"/>
      <c r="V131" s="722"/>
      <c r="W131" s="202"/>
      <c r="X131" s="203"/>
      <c r="Y131" s="203"/>
      <c r="Z131" s="204"/>
      <c r="AA131" s="205"/>
    </row>
    <row r="132" spans="1:27" ht="37.5" customHeight="1" thickBot="1">
      <c r="A132" s="176"/>
      <c r="B132" s="178">
        <f>B131+1</f>
        <v>100</v>
      </c>
      <c r="C132" s="206"/>
      <c r="D132" s="207"/>
      <c r="E132" s="207"/>
      <c r="F132" s="207"/>
      <c r="G132" s="207"/>
      <c r="H132" s="207"/>
      <c r="I132" s="207"/>
      <c r="J132" s="207"/>
      <c r="K132" s="207"/>
      <c r="L132" s="208"/>
      <c r="M132" s="748"/>
      <c r="N132" s="748"/>
      <c r="O132" s="748"/>
      <c r="P132" s="748"/>
      <c r="Q132" s="748"/>
      <c r="R132" s="708"/>
      <c r="S132" s="709"/>
      <c r="T132" s="709"/>
      <c r="U132" s="709"/>
      <c r="V132" s="710"/>
      <c r="W132" s="209"/>
      <c r="X132" s="210"/>
      <c r="Y132" s="210"/>
      <c r="Z132" s="211"/>
      <c r="AA132" s="212"/>
    </row>
    <row r="133" ht="4.5" customHeight="1">
      <c r="A133" s="24"/>
    </row>
    <row r="134" spans="2:27" ht="28.5" customHeight="1">
      <c r="B134" s="28"/>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row>
    <row r="135" spans="20:25" ht="19.5" customHeight="1">
      <c r="T135" s="3"/>
      <c r="U135" s="3"/>
      <c r="V135" s="3"/>
      <c r="W135" s="3"/>
      <c r="X135" s="3"/>
      <c r="Y135" s="3"/>
    </row>
    <row r="136" spans="20:25" ht="19.5" customHeight="1">
      <c r="T136" s="3"/>
      <c r="U136" s="3"/>
      <c r="V136" s="3"/>
      <c r="W136" s="3"/>
      <c r="X136" s="3"/>
      <c r="Y136" s="3"/>
    </row>
    <row r="137" spans="20:25" ht="19.5" customHeight="1">
      <c r="T137" s="3"/>
      <c r="U137" s="3"/>
      <c r="V137" s="3"/>
      <c r="W137" s="3"/>
      <c r="X137" s="3"/>
      <c r="Y137" s="3"/>
    </row>
    <row r="138" spans="20:25" ht="19.5" customHeight="1">
      <c r="T138" s="3"/>
      <c r="U138" s="3"/>
      <c r="V138" s="25"/>
      <c r="W138" s="25"/>
      <c r="X138" s="3"/>
      <c r="Y138" s="3"/>
    </row>
    <row r="139" spans="20:25" ht="19.5" customHeight="1">
      <c r="T139" s="3"/>
      <c r="U139" s="3"/>
      <c r="V139" s="26"/>
      <c r="W139" s="26"/>
      <c r="X139" s="3"/>
      <c r="Y139" s="3"/>
    </row>
    <row r="140" spans="20:25" ht="19.5" customHeight="1">
      <c r="T140" s="3"/>
      <c r="U140" s="3"/>
      <c r="V140" s="27"/>
      <c r="W140" s="27"/>
      <c r="X140" s="3"/>
      <c r="Y140" s="3"/>
    </row>
    <row r="141" spans="20:25" ht="19.5" customHeight="1">
      <c r="T141" s="3"/>
      <c r="U141" s="3"/>
      <c r="V141" s="3"/>
      <c r="W141" s="3"/>
      <c r="X141" s="3"/>
      <c r="Y141" s="3"/>
    </row>
  </sheetData>
  <sheetProtection/>
  <mergeCells count="236">
    <mergeCell ref="M131:Q131"/>
    <mergeCell ref="M120:Q120"/>
    <mergeCell ref="M121:Q121"/>
    <mergeCell ref="M122:Q122"/>
    <mergeCell ref="M123:Q123"/>
    <mergeCell ref="M124:Q124"/>
    <mergeCell ref="M125:Q125"/>
    <mergeCell ref="M126:Q126"/>
    <mergeCell ref="M127:Q127"/>
    <mergeCell ref="M128:Q128"/>
    <mergeCell ref="M116:Q116"/>
    <mergeCell ref="M117:Q117"/>
    <mergeCell ref="M118:Q118"/>
    <mergeCell ref="M119:Q119"/>
    <mergeCell ref="M129:Q129"/>
    <mergeCell ref="M130:Q130"/>
    <mergeCell ref="M110:Q110"/>
    <mergeCell ref="M111:Q111"/>
    <mergeCell ref="M112:Q112"/>
    <mergeCell ref="M113:Q113"/>
    <mergeCell ref="M114:Q114"/>
    <mergeCell ref="M115:Q115"/>
    <mergeCell ref="M104:Q104"/>
    <mergeCell ref="M105:Q105"/>
    <mergeCell ref="M106:Q106"/>
    <mergeCell ref="M107:Q107"/>
    <mergeCell ref="M108:Q108"/>
    <mergeCell ref="M109:Q109"/>
    <mergeCell ref="M98:Q98"/>
    <mergeCell ref="M99:Q99"/>
    <mergeCell ref="M100:Q100"/>
    <mergeCell ref="M101:Q101"/>
    <mergeCell ref="M102:Q102"/>
    <mergeCell ref="M103:Q103"/>
    <mergeCell ref="M92:Q92"/>
    <mergeCell ref="M93:Q93"/>
    <mergeCell ref="M94:Q94"/>
    <mergeCell ref="M95:Q95"/>
    <mergeCell ref="M96:Q96"/>
    <mergeCell ref="M97:Q97"/>
    <mergeCell ref="M86:Q86"/>
    <mergeCell ref="M87:Q87"/>
    <mergeCell ref="M88:Q88"/>
    <mergeCell ref="M89:Q89"/>
    <mergeCell ref="M90:Q90"/>
    <mergeCell ref="M91:Q91"/>
    <mergeCell ref="R44:V44"/>
    <mergeCell ref="R70:V70"/>
    <mergeCell ref="R71:V71"/>
    <mergeCell ref="M57:Q57"/>
    <mergeCell ref="M58:Q58"/>
    <mergeCell ref="M59:Q59"/>
    <mergeCell ref="R61:V61"/>
    <mergeCell ref="R62:V62"/>
    <mergeCell ref="R69:V69"/>
    <mergeCell ref="M84:Q84"/>
    <mergeCell ref="M85:Q85"/>
    <mergeCell ref="B22:B23"/>
    <mergeCell ref="C11:L11"/>
    <mergeCell ref="M54:Q54"/>
    <mergeCell ref="M55:Q55"/>
    <mergeCell ref="M56:Q56"/>
    <mergeCell ref="M51:Q51"/>
    <mergeCell ref="M72:Q72"/>
    <mergeCell ref="M73:Q73"/>
    <mergeCell ref="M78:Q78"/>
    <mergeCell ref="M79:Q79"/>
    <mergeCell ref="M80:Q80"/>
    <mergeCell ref="M81:Q81"/>
    <mergeCell ref="M82:Q82"/>
    <mergeCell ref="M83:Q83"/>
    <mergeCell ref="M70:Q70"/>
    <mergeCell ref="M71:Q71"/>
    <mergeCell ref="M69:Q69"/>
    <mergeCell ref="M75:Q75"/>
    <mergeCell ref="M76:Q76"/>
    <mergeCell ref="M77:Q77"/>
    <mergeCell ref="M74:Q74"/>
    <mergeCell ref="M132:Q132"/>
    <mergeCell ref="M60:Q60"/>
    <mergeCell ref="M61:Q61"/>
    <mergeCell ref="M62:Q62"/>
    <mergeCell ref="M65:Q65"/>
    <mergeCell ref="M66:Q66"/>
    <mergeCell ref="M67:Q67"/>
    <mergeCell ref="M68:Q68"/>
    <mergeCell ref="M63:Q63"/>
    <mergeCell ref="M64:Q64"/>
    <mergeCell ref="R121:V121"/>
    <mergeCell ref="R120:V120"/>
    <mergeCell ref="R119:V119"/>
    <mergeCell ref="R118:V118"/>
    <mergeCell ref="R37:V37"/>
    <mergeCell ref="M33:Q33"/>
    <mergeCell ref="M34:Q34"/>
    <mergeCell ref="M35:Q35"/>
    <mergeCell ref="M36:Q36"/>
    <mergeCell ref="M37:Q37"/>
    <mergeCell ref="R127:V127"/>
    <mergeCell ref="R126:V126"/>
    <mergeCell ref="R125:V125"/>
    <mergeCell ref="R124:V124"/>
    <mergeCell ref="R123:V123"/>
    <mergeCell ref="R122:V122"/>
    <mergeCell ref="M50:Q50"/>
    <mergeCell ref="M53:Q53"/>
    <mergeCell ref="R52:V52"/>
    <mergeCell ref="R53:V53"/>
    <mergeCell ref="C134:AA134"/>
    <mergeCell ref="R54:V54"/>
    <mergeCell ref="R131:V131"/>
    <mergeCell ref="R130:V130"/>
    <mergeCell ref="R129:V129"/>
    <mergeCell ref="R128:V128"/>
    <mergeCell ref="AA31:AA32"/>
    <mergeCell ref="Z31:Z32"/>
    <mergeCell ref="M46:Q46"/>
    <mergeCell ref="M47:Q47"/>
    <mergeCell ref="M48:Q48"/>
    <mergeCell ref="M49:Q49"/>
    <mergeCell ref="M38:Q38"/>
    <mergeCell ref="M39:Q39"/>
    <mergeCell ref="M45:Q45"/>
    <mergeCell ref="R42:V42"/>
    <mergeCell ref="R33:V33"/>
    <mergeCell ref="R34:V34"/>
    <mergeCell ref="R35:V35"/>
    <mergeCell ref="R36:V36"/>
    <mergeCell ref="M42:Q42"/>
    <mergeCell ref="M43:Q43"/>
    <mergeCell ref="R43:V43"/>
    <mergeCell ref="M52:Q52"/>
    <mergeCell ref="R47:V47"/>
    <mergeCell ref="R48:V48"/>
    <mergeCell ref="M41:Q41"/>
    <mergeCell ref="M40:Q40"/>
    <mergeCell ref="R38:V38"/>
    <mergeCell ref="R39:V39"/>
    <mergeCell ref="R40:V40"/>
    <mergeCell ref="M44:Q44"/>
    <mergeCell ref="R46:V46"/>
    <mergeCell ref="C30:AA30"/>
    <mergeCell ref="M20:X20"/>
    <mergeCell ref="M21:X21"/>
    <mergeCell ref="C25:L25"/>
    <mergeCell ref="C20:L20"/>
    <mergeCell ref="C21:L21"/>
    <mergeCell ref="M26:X26"/>
    <mergeCell ref="C26:L26"/>
    <mergeCell ref="M22:X22"/>
    <mergeCell ref="C22:L22"/>
    <mergeCell ref="C15:L15"/>
    <mergeCell ref="C16:L16"/>
    <mergeCell ref="C17:L17"/>
    <mergeCell ref="C18:L18"/>
    <mergeCell ref="C19:L19"/>
    <mergeCell ref="C24:L24"/>
    <mergeCell ref="C23:L23"/>
    <mergeCell ref="M15:X15"/>
    <mergeCell ref="M16:X16"/>
    <mergeCell ref="M18:X18"/>
    <mergeCell ref="M19:X19"/>
    <mergeCell ref="M24:X24"/>
    <mergeCell ref="M25:X25"/>
    <mergeCell ref="M23:X23"/>
    <mergeCell ref="R100:V100"/>
    <mergeCell ref="R117:V117"/>
    <mergeCell ref="R116:V116"/>
    <mergeCell ref="R115:V115"/>
    <mergeCell ref="R114:V114"/>
    <mergeCell ref="R113:V113"/>
    <mergeCell ref="R112:V112"/>
    <mergeCell ref="R111:V111"/>
    <mergeCell ref="R110:V110"/>
    <mergeCell ref="R109:V109"/>
    <mergeCell ref="R92:V92"/>
    <mergeCell ref="R91:V91"/>
    <mergeCell ref="R108:V108"/>
    <mergeCell ref="R107:V107"/>
    <mergeCell ref="R106:V106"/>
    <mergeCell ref="R105:V105"/>
    <mergeCell ref="R104:V104"/>
    <mergeCell ref="R103:V103"/>
    <mergeCell ref="R102:V102"/>
    <mergeCell ref="R101:V101"/>
    <mergeCell ref="R84:V84"/>
    <mergeCell ref="R83:V83"/>
    <mergeCell ref="R82:V82"/>
    <mergeCell ref="R99:V99"/>
    <mergeCell ref="R98:V98"/>
    <mergeCell ref="R97:V97"/>
    <mergeCell ref="R96:V96"/>
    <mergeCell ref="R95:V95"/>
    <mergeCell ref="R94:V94"/>
    <mergeCell ref="R93:V93"/>
    <mergeCell ref="R90:V90"/>
    <mergeCell ref="R89:V89"/>
    <mergeCell ref="R88:V88"/>
    <mergeCell ref="R87:V87"/>
    <mergeCell ref="R86:V86"/>
    <mergeCell ref="R85:V85"/>
    <mergeCell ref="R57:V57"/>
    <mergeCell ref="R56:V56"/>
    <mergeCell ref="R55:V55"/>
    <mergeCell ref="R68:V68"/>
    <mergeCell ref="R67:V67"/>
    <mergeCell ref="R66:V66"/>
    <mergeCell ref="R65:V65"/>
    <mergeCell ref="R64:V64"/>
    <mergeCell ref="R63:V63"/>
    <mergeCell ref="R59:V59"/>
    <mergeCell ref="R58:V58"/>
    <mergeCell ref="R81:V81"/>
    <mergeCell ref="R80:V80"/>
    <mergeCell ref="R79:V79"/>
    <mergeCell ref="R78:V78"/>
    <mergeCell ref="R75:V75"/>
    <mergeCell ref="R74:V74"/>
    <mergeCell ref="R73:V73"/>
    <mergeCell ref="R72:V72"/>
    <mergeCell ref="R45:V45"/>
    <mergeCell ref="R41:V41"/>
    <mergeCell ref="R51:V51"/>
    <mergeCell ref="R50:V50"/>
    <mergeCell ref="R49:V49"/>
    <mergeCell ref="R60:V60"/>
    <mergeCell ref="Y31:Y32"/>
    <mergeCell ref="X31:X32"/>
    <mergeCell ref="R31:W31"/>
    <mergeCell ref="R132:V132"/>
    <mergeCell ref="B31:B32"/>
    <mergeCell ref="C31:L32"/>
    <mergeCell ref="R32:V32"/>
    <mergeCell ref="M31:Q32"/>
    <mergeCell ref="R77:V77"/>
    <mergeCell ref="R76:V76"/>
  </mergeCells>
  <dataValidations count="1">
    <dataValidation type="list" allowBlank="1" showInputMessage="1" showErrorMessage="1" sqref="Y33:Y132">
      <formula1>サービス名</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dimension ref="A1:AX267"/>
  <sheetViews>
    <sheetView view="pageBreakPreview" zoomScaleNormal="120" zoomScaleSheetLayoutView="100" workbookViewId="0" topLeftCell="A7">
      <selection activeCell="AO70" sqref="AO70"/>
    </sheetView>
  </sheetViews>
  <sheetFormatPr defaultColWidth="9.00390625" defaultRowHeight="13.5"/>
  <cols>
    <col min="1" max="1" width="2.50390625" style="58" customWidth="1"/>
    <col min="2" max="6" width="2.75390625" style="58" customWidth="1"/>
    <col min="7" max="35" width="2.50390625" style="58" customWidth="1"/>
    <col min="36" max="36" width="2.50390625" style="59" customWidth="1"/>
    <col min="37" max="37" width="4.125" style="58" customWidth="1"/>
    <col min="38" max="43" width="9.25390625" style="58" customWidth="1"/>
    <col min="44" max="44" width="9.75390625" style="58" bestFit="1" customWidth="1"/>
    <col min="45" max="16384" width="9.00390625" style="58" customWidth="1"/>
  </cols>
  <sheetData>
    <row r="1" spans="1:3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880" t="s">
        <v>116</v>
      </c>
      <c r="Z1" s="880"/>
      <c r="AA1" s="880"/>
      <c r="AB1" s="880"/>
      <c r="AC1" s="880">
        <f>IF('基本情報入力シート'!C11="","",'基本情報入力シート'!C11)</f>
      </c>
      <c r="AD1" s="880"/>
      <c r="AE1" s="880"/>
      <c r="AF1" s="880"/>
      <c r="AG1" s="880"/>
      <c r="AH1" s="880"/>
      <c r="AI1" s="880"/>
      <c r="AJ1" s="880"/>
    </row>
    <row r="2" spans="1:3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3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3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47"/>
      <c r="AE4" s="847"/>
      <c r="AF4" s="217" t="s">
        <v>20</v>
      </c>
      <c r="AG4" s="217"/>
      <c r="AH4" s="217"/>
      <c r="AI4" s="217"/>
      <c r="AJ4" s="219"/>
    </row>
    <row r="5" spans="1:3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3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3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36" s="61" customFormat="1" ht="12">
      <c r="A8" s="1034" t="s">
        <v>176</v>
      </c>
      <c r="B8" s="1035"/>
      <c r="C8" s="1035"/>
      <c r="D8" s="1035"/>
      <c r="E8" s="1035"/>
      <c r="F8" s="1036"/>
      <c r="G8" s="1037">
        <f>IF('基本情報入力シート'!M15="","",'基本情報入力シート'!M15)</f>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36" s="61" customFormat="1" ht="25.5" customHeight="1">
      <c r="A9" s="1061" t="s">
        <v>175</v>
      </c>
      <c r="B9" s="832"/>
      <c r="C9" s="832"/>
      <c r="D9" s="832"/>
      <c r="E9" s="832"/>
      <c r="F9" s="845"/>
      <c r="G9" s="1039">
        <f>IF('基本情報入力シート'!M16="","",'基本情報入力シート'!M16)</f>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36" s="61" customFormat="1" ht="12.75" customHeight="1">
      <c r="A10" s="1052" t="s">
        <v>179</v>
      </c>
      <c r="B10" s="1053"/>
      <c r="C10" s="1053"/>
      <c r="D10" s="1053"/>
      <c r="E10" s="1053"/>
      <c r="F10" s="1054"/>
      <c r="G10" s="224" t="s">
        <v>8</v>
      </c>
      <c r="H10" s="848" t="str">
        <f>IF('基本情報入力シート'!AC17="","",'基本情報入力シート'!AC17)</f>
        <v>－</v>
      </c>
      <c r="I10" s="848"/>
      <c r="J10" s="848"/>
      <c r="K10" s="848"/>
      <c r="L10" s="848"/>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36" s="61" customFormat="1" ht="16.5" customHeight="1">
      <c r="A11" s="1055"/>
      <c r="B11" s="1056"/>
      <c r="C11" s="1056"/>
      <c r="D11" s="1056"/>
      <c r="E11" s="1056"/>
      <c r="F11" s="1057"/>
      <c r="G11" s="1048">
        <f>IF('基本情報入力シート'!M18="","",'基本情報入力シート'!M18)</f>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36" s="61" customFormat="1" ht="16.5" customHeight="1">
      <c r="A12" s="1055"/>
      <c r="B12" s="1056"/>
      <c r="C12" s="1056"/>
      <c r="D12" s="1056"/>
      <c r="E12" s="1056"/>
      <c r="F12" s="1057"/>
      <c r="G12" s="1051">
        <f>IF('基本情報入力シート'!M19="","",'基本情報入力シート'!M19)</f>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36" s="61" customFormat="1" ht="12">
      <c r="A13" s="1058" t="s">
        <v>176</v>
      </c>
      <c r="B13" s="1059"/>
      <c r="C13" s="1059"/>
      <c r="D13" s="1059"/>
      <c r="E13" s="1059"/>
      <c r="F13" s="1060"/>
      <c r="G13" s="1044">
        <f>IF('基本情報入力シート'!M22="","",'基本情報入力シート'!M22)</f>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36" s="61" customFormat="1" ht="25.5" customHeight="1">
      <c r="A14" s="1055" t="s">
        <v>174</v>
      </c>
      <c r="B14" s="1056"/>
      <c r="C14" s="1056"/>
      <c r="D14" s="1056"/>
      <c r="E14" s="1056"/>
      <c r="F14" s="1057"/>
      <c r="G14" s="1046">
        <f>IF('基本情報入力シート'!M23="","",'基本情報入力シート'!M23)</f>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1" customFormat="1" ht="15" customHeight="1">
      <c r="A15" s="1041" t="s">
        <v>178</v>
      </c>
      <c r="B15" s="1041"/>
      <c r="C15" s="1041"/>
      <c r="D15" s="1041"/>
      <c r="E15" s="1041"/>
      <c r="F15" s="1041"/>
      <c r="G15" s="836" t="s">
        <v>0</v>
      </c>
      <c r="H15" s="880"/>
      <c r="I15" s="880"/>
      <c r="J15" s="880"/>
      <c r="K15" s="1042">
        <f>IF('基本情報入力シート'!M24="","",'基本情報入力シート'!M24)</f>
      </c>
      <c r="L15" s="1042"/>
      <c r="M15" s="1042"/>
      <c r="N15" s="1042"/>
      <c r="O15" s="1042"/>
      <c r="P15" s="880" t="s">
        <v>1</v>
      </c>
      <c r="Q15" s="880"/>
      <c r="R15" s="880"/>
      <c r="S15" s="880"/>
      <c r="T15" s="1042">
        <f>IF('基本情報入力シート'!M25="","",'基本情報入力シート'!M25)</f>
      </c>
      <c r="U15" s="1042"/>
      <c r="V15" s="1042"/>
      <c r="W15" s="1042"/>
      <c r="X15" s="1042"/>
      <c r="Y15" s="880" t="s">
        <v>177</v>
      </c>
      <c r="Z15" s="880"/>
      <c r="AA15" s="880"/>
      <c r="AB15" s="880"/>
      <c r="AC15" s="1043">
        <f>IF('基本情報入力シート'!M26="","",'基本情報入力シート'!M26)</f>
      </c>
      <c r="AD15" s="1043"/>
      <c r="AE15" s="1043"/>
      <c r="AF15" s="1043"/>
      <c r="AG15" s="1043"/>
      <c r="AH15" s="1043"/>
      <c r="AI15" s="1043"/>
      <c r="AJ15" s="1043"/>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994" t="s">
        <v>349</v>
      </c>
      <c r="O26" s="995"/>
      <c r="P26" s="995"/>
      <c r="Q26" s="995"/>
      <c r="R26" s="995"/>
      <c r="S26" s="995"/>
      <c r="T26" s="995"/>
      <c r="U26" s="995"/>
      <c r="V26" s="995"/>
      <c r="W26" s="995"/>
      <c r="X26" s="995"/>
      <c r="Y26" s="995"/>
      <c r="Z26" s="995"/>
      <c r="AA26" s="995"/>
      <c r="AB26" s="995"/>
      <c r="AC26" s="995"/>
      <c r="AD26" s="995"/>
      <c r="AE26" s="995"/>
      <c r="AF26" s="995"/>
      <c r="AG26" s="995"/>
      <c r="AH26" s="995"/>
      <c r="AI26" s="995"/>
      <c r="AJ26" s="996"/>
      <c r="AK26" s="59"/>
      <c r="AT26" s="64"/>
    </row>
    <row r="27" spans="1:46" ht="21" customHeight="1">
      <c r="A27" s="260" t="s">
        <v>11</v>
      </c>
      <c r="B27" s="257" t="s">
        <v>325</v>
      </c>
      <c r="C27" s="261"/>
      <c r="D27" s="261"/>
      <c r="E27" s="261"/>
      <c r="F27" s="261"/>
      <c r="G27" s="261"/>
      <c r="H27" s="261"/>
      <c r="I27" s="261"/>
      <c r="J27" s="261"/>
      <c r="K27" s="261"/>
      <c r="L27" s="261"/>
      <c r="M27" s="262"/>
      <c r="N27" s="997"/>
      <c r="O27" s="998"/>
      <c r="P27" s="998"/>
      <c r="Q27" s="998"/>
      <c r="R27" s="998"/>
      <c r="S27" s="998"/>
      <c r="T27" s="998"/>
      <c r="U27" s="998"/>
      <c r="V27" s="998"/>
      <c r="W27" s="998"/>
      <c r="X27" s="998"/>
      <c r="Y27" s="998"/>
      <c r="Z27" s="998"/>
      <c r="AA27" s="998"/>
      <c r="AB27" s="998"/>
      <c r="AC27" s="998"/>
      <c r="AD27" s="998"/>
      <c r="AE27" s="998"/>
      <c r="AF27" s="998"/>
      <c r="AG27" s="998"/>
      <c r="AH27" s="998"/>
      <c r="AI27" s="998"/>
      <c r="AJ27" s="999"/>
      <c r="AK27" s="59"/>
      <c r="AT27" s="64"/>
    </row>
    <row r="28" spans="1:46" ht="21" customHeight="1" thickBot="1">
      <c r="A28" s="260" t="s">
        <v>35</v>
      </c>
      <c r="B28" s="257" t="s">
        <v>94</v>
      </c>
      <c r="C28" s="261"/>
      <c r="D28" s="853">
        <f>L28</f>
        <v>0</v>
      </c>
      <c r="E28" s="853"/>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854">
        <f>'別紙様式2-2 個表_処遇'!$O$5</f>
        <v>0</v>
      </c>
      <c r="AC28" s="855"/>
      <c r="AD28" s="855"/>
      <c r="AE28" s="855"/>
      <c r="AF28" s="855"/>
      <c r="AG28" s="855"/>
      <c r="AH28" s="855"/>
      <c r="AI28" s="835" t="s">
        <v>2</v>
      </c>
      <c r="AJ28" s="83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822">
        <f>_xlfn.IFERROR(AB30-AB31,"")</f>
        <v>0</v>
      </c>
      <c r="AC29" s="823"/>
      <c r="AD29" s="823"/>
      <c r="AE29" s="823"/>
      <c r="AF29" s="823"/>
      <c r="AG29" s="823"/>
      <c r="AH29" s="823"/>
      <c r="AI29" s="835" t="s">
        <v>2</v>
      </c>
      <c r="AJ29" s="836"/>
      <c r="AK29" s="59" t="s">
        <v>272</v>
      </c>
      <c r="AL29" s="66" t="str">
        <f>_xlfn.IFERROR(IF(AND(ISNUMBER(AB29),ISNUMBER(AB28),AB29&gt;AB28),"○","☓"),"")</f>
        <v>☓</v>
      </c>
      <c r="AM29" s="67" t="s">
        <v>273</v>
      </c>
      <c r="AN29" s="68"/>
      <c r="AO29" s="68"/>
      <c r="AP29" s="68"/>
      <c r="AQ29" s="68"/>
      <c r="AR29" s="68"/>
      <c r="AS29" s="68"/>
      <c r="AT29" s="69"/>
    </row>
    <row r="30" spans="1:46" ht="21" customHeight="1" thickBot="1">
      <c r="A30" s="269"/>
      <c r="B30" s="873" t="s">
        <v>327</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5"/>
      <c r="AC30" s="876"/>
      <c r="AD30" s="876"/>
      <c r="AE30" s="876"/>
      <c r="AF30" s="876"/>
      <c r="AG30" s="876"/>
      <c r="AH30" s="877"/>
      <c r="AI30" s="817" t="s">
        <v>2</v>
      </c>
      <c r="AJ30" s="818"/>
      <c r="AK30" s="59"/>
      <c r="AT30" s="64"/>
    </row>
    <row r="31" spans="1:46" ht="21" customHeight="1" thickBot="1">
      <c r="A31" s="270"/>
      <c r="B31" s="871" t="s">
        <v>376</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24">
        <f>AB32-AB33-AB34-AB35</f>
        <v>0</v>
      </c>
      <c r="AC31" s="825"/>
      <c r="AD31" s="825"/>
      <c r="AE31" s="825"/>
      <c r="AF31" s="825"/>
      <c r="AG31" s="825"/>
      <c r="AH31" s="825"/>
      <c r="AI31" s="826" t="s">
        <v>2</v>
      </c>
      <c r="AJ31" s="827"/>
      <c r="AK31" s="59"/>
      <c r="AT31" s="64"/>
    </row>
    <row r="32" spans="1:46" ht="21" customHeight="1" thickBot="1">
      <c r="A32" s="271"/>
      <c r="B32" s="909"/>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875"/>
      <c r="AC32" s="876"/>
      <c r="AD32" s="876"/>
      <c r="AE32" s="876"/>
      <c r="AF32" s="876"/>
      <c r="AG32" s="876"/>
      <c r="AH32" s="877"/>
      <c r="AI32" s="839" t="s">
        <v>2</v>
      </c>
      <c r="AJ32" s="840"/>
      <c r="AK32" s="62"/>
      <c r="AT32" s="64"/>
    </row>
    <row r="33" spans="1:46" ht="21" customHeight="1" thickBot="1">
      <c r="A33" s="271"/>
      <c r="B33" s="909"/>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875"/>
      <c r="AC33" s="915"/>
      <c r="AD33" s="915"/>
      <c r="AE33" s="915"/>
      <c r="AF33" s="915"/>
      <c r="AG33" s="915"/>
      <c r="AH33" s="916"/>
      <c r="AI33" s="817" t="s">
        <v>2</v>
      </c>
      <c r="AJ33" s="818"/>
      <c r="AK33" s="62"/>
      <c r="AT33" s="64"/>
    </row>
    <row r="34" spans="1:46" ht="21" customHeight="1" thickBot="1">
      <c r="A34" s="271"/>
      <c r="B34" s="909"/>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01"/>
      <c r="AC34" s="902"/>
      <c r="AD34" s="902"/>
      <c r="AE34" s="902"/>
      <c r="AF34" s="902"/>
      <c r="AG34" s="902"/>
      <c r="AH34" s="903"/>
      <c r="AI34" s="817" t="s">
        <v>2</v>
      </c>
      <c r="AJ34" s="818"/>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10"/>
      <c r="AC35" s="911"/>
      <c r="AD35" s="911"/>
      <c r="AE35" s="911"/>
      <c r="AF35" s="911"/>
      <c r="AG35" s="911"/>
      <c r="AH35" s="912"/>
      <c r="AI35" s="913" t="s">
        <v>200</v>
      </c>
      <c r="AJ35" s="914"/>
      <c r="AK35" s="62"/>
      <c r="AT35" s="64"/>
    </row>
    <row r="36" spans="1:37" s="61" customFormat="1" ht="21" customHeight="1" thickBot="1">
      <c r="A36" s="225" t="s">
        <v>95</v>
      </c>
      <c r="B36" s="907" t="s">
        <v>16</v>
      </c>
      <c r="C36" s="907"/>
      <c r="D36" s="907"/>
      <c r="E36" s="907"/>
      <c r="F36" s="907"/>
      <c r="G36" s="907"/>
      <c r="H36" s="907"/>
      <c r="I36" s="907"/>
      <c r="J36" s="907"/>
      <c r="K36" s="907"/>
      <c r="L36" s="908"/>
      <c r="M36" s="283"/>
      <c r="N36" s="284" t="s">
        <v>34</v>
      </c>
      <c r="O36" s="284"/>
      <c r="P36" s="904"/>
      <c r="Q36" s="904"/>
      <c r="R36" s="284" t="s">
        <v>12</v>
      </c>
      <c r="S36" s="904"/>
      <c r="T36" s="904"/>
      <c r="U36" s="284" t="s">
        <v>13</v>
      </c>
      <c r="V36" s="905" t="s">
        <v>14</v>
      </c>
      <c r="W36" s="905"/>
      <c r="X36" s="284" t="s">
        <v>34</v>
      </c>
      <c r="Y36" s="284"/>
      <c r="Z36" s="904"/>
      <c r="AA36" s="904"/>
      <c r="AB36" s="284" t="s">
        <v>12</v>
      </c>
      <c r="AC36" s="904"/>
      <c r="AD36" s="904"/>
      <c r="AE36" s="284" t="s">
        <v>13</v>
      </c>
      <c r="AF36" s="284"/>
      <c r="AG36" s="284"/>
      <c r="AH36" s="905"/>
      <c r="AI36" s="905"/>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06" t="s">
        <v>328</v>
      </c>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59"/>
      <c r="AL39" s="66" t="str">
        <f>_xlfn.IFERROR(IF(AND(ISNUMBER(P36),ISNUMBER(Z36),ISNUMBER(S36),ISNUMBER(AC36),P36=AD4,Z36=P36+1,S36=4,AC36=3),"○","！"),"")</f>
        <v>！</v>
      </c>
      <c r="AM39" s="67" t="str">
        <f>_xlfn.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879" t="s">
        <v>378</v>
      </c>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59"/>
      <c r="AT40" s="64"/>
    </row>
    <row r="41" spans="1:46" s="65" customFormat="1" ht="36" customHeight="1">
      <c r="A41" s="293" t="s">
        <v>110</v>
      </c>
      <c r="B41" s="879" t="s">
        <v>379</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59"/>
      <c r="AT41" s="71"/>
    </row>
    <row r="42" spans="1:46" s="65" customFormat="1" ht="45.75" customHeight="1">
      <c r="A42" s="293" t="s">
        <v>110</v>
      </c>
      <c r="B42" s="878" t="s">
        <v>372</v>
      </c>
      <c r="C42" s="878"/>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7" t="s">
        <v>297</v>
      </c>
      <c r="C45" s="837"/>
      <c r="D45" s="837"/>
      <c r="E45" s="837"/>
      <c r="F45" s="837"/>
      <c r="G45" s="837"/>
      <c r="H45" s="837"/>
      <c r="I45" s="837"/>
      <c r="J45" s="837"/>
      <c r="K45" s="837"/>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846" t="s">
        <v>85</v>
      </c>
      <c r="C46" s="846"/>
      <c r="D46" s="846"/>
      <c r="E46" s="846"/>
      <c r="F46" s="846"/>
      <c r="G46" s="846"/>
      <c r="H46" s="846"/>
      <c r="I46" s="846"/>
      <c r="J46" s="846"/>
      <c r="K46" s="846"/>
      <c r="L46" s="297"/>
      <c r="M46" s="819" t="s">
        <v>173</v>
      </c>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1"/>
      <c r="AK46" s="59"/>
      <c r="AL46" s="72"/>
      <c r="AT46" s="64"/>
    </row>
    <row r="47" spans="1:46" ht="27.75" customHeight="1">
      <c r="A47" s="300" t="s">
        <v>35</v>
      </c>
      <c r="B47" s="838" t="s">
        <v>438</v>
      </c>
      <c r="C47" s="838"/>
      <c r="D47" s="838"/>
      <c r="E47" s="838"/>
      <c r="F47" s="838"/>
      <c r="G47" s="838"/>
      <c r="H47" s="838"/>
      <c r="I47" s="838"/>
      <c r="J47" s="838"/>
      <c r="K47" s="838"/>
      <c r="L47" s="297"/>
      <c r="M47" s="819"/>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1"/>
      <c r="AK47" s="59"/>
      <c r="AL47" s="72"/>
      <c r="AT47" s="64"/>
    </row>
    <row r="48" spans="1:46" ht="21" customHeight="1">
      <c r="A48" s="260" t="s">
        <v>29</v>
      </c>
      <c r="B48" s="837" t="s">
        <v>329</v>
      </c>
      <c r="C48" s="837"/>
      <c r="D48" s="837"/>
      <c r="E48" s="837"/>
      <c r="F48" s="837"/>
      <c r="G48" s="837"/>
      <c r="H48" s="837"/>
      <c r="I48" s="837"/>
      <c r="J48" s="837"/>
      <c r="K48" s="837"/>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46" ht="21" customHeight="1" thickBot="1">
      <c r="A49" s="304" t="s">
        <v>101</v>
      </c>
      <c r="B49" s="305" t="s">
        <v>34</v>
      </c>
      <c r="C49" s="305"/>
      <c r="D49" s="832">
        <f>AD4</f>
        <v>0</v>
      </c>
      <c r="E49" s="832"/>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833">
        <f>'別紙様式2-3 個表_特定'!O5</f>
        <v>0</v>
      </c>
      <c r="AC49" s="834"/>
      <c r="AD49" s="834"/>
      <c r="AE49" s="834"/>
      <c r="AF49" s="834"/>
      <c r="AG49" s="834"/>
      <c r="AH49" s="834"/>
      <c r="AI49" s="835" t="s">
        <v>2</v>
      </c>
      <c r="AJ49" s="836"/>
      <c r="AK49" s="62"/>
      <c r="AT49" s="64"/>
    </row>
    <row r="50" spans="1:46"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822">
        <f>AB51-AB52</f>
        <v>0</v>
      </c>
      <c r="AC50" s="823"/>
      <c r="AD50" s="823"/>
      <c r="AE50" s="823"/>
      <c r="AF50" s="823"/>
      <c r="AG50" s="823"/>
      <c r="AH50" s="823"/>
      <c r="AI50" s="835" t="s">
        <v>2</v>
      </c>
      <c r="AJ50" s="836"/>
      <c r="AK50" s="59" t="s">
        <v>272</v>
      </c>
      <c r="AL50" s="66" t="str">
        <f>_xlfn.IFERROR(IF(AND(ISNUMBER(AB50),ISNUMBER(AB49),AB50&gt;AB49),"○","☓"),"")</f>
        <v>☓</v>
      </c>
      <c r="AM50" s="67" t="s">
        <v>273</v>
      </c>
      <c r="AN50" s="68"/>
      <c r="AO50" s="68"/>
      <c r="AP50" s="68"/>
      <c r="AQ50" s="68"/>
      <c r="AR50" s="68"/>
      <c r="AS50" s="68"/>
      <c r="AT50" s="69"/>
    </row>
    <row r="51" spans="1:46"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814"/>
      <c r="AC51" s="815"/>
      <c r="AD51" s="815"/>
      <c r="AE51" s="815"/>
      <c r="AF51" s="815"/>
      <c r="AG51" s="815"/>
      <c r="AH51" s="816"/>
      <c r="AI51" s="817" t="s">
        <v>2</v>
      </c>
      <c r="AJ51" s="818"/>
      <c r="AK51" s="59"/>
      <c r="AT51" s="64"/>
    </row>
    <row r="52" spans="1:46" ht="21" customHeight="1" thickBot="1">
      <c r="A52" s="304"/>
      <c r="B52" s="809" t="s">
        <v>381</v>
      </c>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24">
        <f>$AB$53-AB54-AB55-AB56</f>
        <v>0</v>
      </c>
      <c r="AC52" s="825"/>
      <c r="AD52" s="825"/>
      <c r="AE52" s="825"/>
      <c r="AF52" s="825"/>
      <c r="AG52" s="825"/>
      <c r="AH52" s="825"/>
      <c r="AI52" s="826" t="s">
        <v>2</v>
      </c>
      <c r="AJ52" s="827"/>
      <c r="AK52" s="59"/>
      <c r="AL52" s="75"/>
      <c r="AT52" s="64"/>
    </row>
    <row r="53" spans="1:46"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814"/>
      <c r="AC53" s="815"/>
      <c r="AD53" s="815"/>
      <c r="AE53" s="815"/>
      <c r="AF53" s="815"/>
      <c r="AG53" s="815"/>
      <c r="AH53" s="816"/>
      <c r="AI53" s="839" t="s">
        <v>2</v>
      </c>
      <c r="AJ53" s="840"/>
      <c r="AK53" s="62"/>
      <c r="AT53" s="64"/>
    </row>
    <row r="54" spans="1:46"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814"/>
      <c r="AC54" s="815"/>
      <c r="AD54" s="815"/>
      <c r="AE54" s="815"/>
      <c r="AF54" s="815"/>
      <c r="AG54" s="815"/>
      <c r="AH54" s="816"/>
      <c r="AI54" s="817" t="s">
        <v>2</v>
      </c>
      <c r="AJ54" s="818"/>
      <c r="AK54" s="62"/>
      <c r="AT54" s="64"/>
    </row>
    <row r="55" spans="1:46"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1003"/>
      <c r="AC55" s="1004"/>
      <c r="AD55" s="1004"/>
      <c r="AE55" s="1004"/>
      <c r="AF55" s="1004"/>
      <c r="AG55" s="1004"/>
      <c r="AH55" s="1005"/>
      <c r="AI55" s="817" t="s">
        <v>2</v>
      </c>
      <c r="AJ55" s="818"/>
      <c r="AK55" s="62"/>
      <c r="AL55" s="75"/>
      <c r="AT55" s="64"/>
    </row>
    <row r="56" spans="1:46"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841"/>
      <c r="AC56" s="842"/>
      <c r="AD56" s="842"/>
      <c r="AE56" s="842"/>
      <c r="AF56" s="842"/>
      <c r="AG56" s="842"/>
      <c r="AH56" s="843"/>
      <c r="AI56" s="844" t="s">
        <v>200</v>
      </c>
      <c r="AJ56" s="845"/>
      <c r="AK56" s="62"/>
      <c r="AL56" s="75"/>
      <c r="AT56" s="64"/>
    </row>
    <row r="57" spans="1:46" ht="24" customHeight="1" thickBot="1">
      <c r="A57" s="317" t="s">
        <v>18</v>
      </c>
      <c r="B57" s="298" t="s">
        <v>107</v>
      </c>
      <c r="C57" s="298"/>
      <c r="D57" s="298"/>
      <c r="E57" s="298"/>
      <c r="F57" s="298"/>
      <c r="G57" s="298"/>
      <c r="H57" s="298"/>
      <c r="I57" s="298"/>
      <c r="J57" s="298"/>
      <c r="K57" s="298"/>
      <c r="L57" s="318"/>
      <c r="M57" s="318"/>
      <c r="N57" s="298"/>
      <c r="O57" s="298"/>
      <c r="P57" s="319"/>
      <c r="Q57" s="319"/>
      <c r="R57" s="320"/>
      <c r="S57" s="829" t="s">
        <v>150</v>
      </c>
      <c r="T57" s="830"/>
      <c r="U57" s="830"/>
      <c r="V57" s="830"/>
      <c r="W57" s="830"/>
      <c r="X57" s="831"/>
      <c r="Y57" s="891" t="s">
        <v>331</v>
      </c>
      <c r="Z57" s="892"/>
      <c r="AA57" s="892"/>
      <c r="AB57" s="892"/>
      <c r="AC57" s="892"/>
      <c r="AD57" s="893"/>
      <c r="AE57" s="891" t="s">
        <v>151</v>
      </c>
      <c r="AF57" s="892"/>
      <c r="AG57" s="892"/>
      <c r="AH57" s="892"/>
      <c r="AI57" s="892"/>
      <c r="AJ57" s="893"/>
      <c r="AL57" s="76" t="s">
        <v>228</v>
      </c>
      <c r="AT57" s="64"/>
    </row>
    <row r="58" spans="1:46" ht="21.75" customHeight="1" thickBot="1">
      <c r="A58" s="805"/>
      <c r="B58" s="811" t="s">
        <v>382</v>
      </c>
      <c r="C58" s="812"/>
      <c r="D58" s="812"/>
      <c r="E58" s="812"/>
      <c r="F58" s="812"/>
      <c r="G58" s="812"/>
      <c r="H58" s="812"/>
      <c r="I58" s="812"/>
      <c r="J58" s="812"/>
      <c r="K58" s="812"/>
      <c r="L58" s="812"/>
      <c r="M58" s="812"/>
      <c r="N58" s="812"/>
      <c r="O58" s="812"/>
      <c r="P58" s="812"/>
      <c r="Q58" s="812"/>
      <c r="R58" s="813"/>
      <c r="S58" s="897"/>
      <c r="T58" s="898"/>
      <c r="U58" s="898"/>
      <c r="V58" s="898"/>
      <c r="W58" s="899"/>
      <c r="X58" s="321" t="s">
        <v>2</v>
      </c>
      <c r="Y58" s="897"/>
      <c r="Z58" s="898"/>
      <c r="AA58" s="898"/>
      <c r="AB58" s="898"/>
      <c r="AC58" s="899"/>
      <c r="AD58" s="322" t="s">
        <v>2</v>
      </c>
      <c r="AE58" s="897"/>
      <c r="AF58" s="898"/>
      <c r="AG58" s="898"/>
      <c r="AH58" s="898"/>
      <c r="AI58" s="899"/>
      <c r="AJ58" s="323" t="s">
        <v>2</v>
      </c>
      <c r="AL58" s="76" t="s">
        <v>163</v>
      </c>
      <c r="AT58" s="64"/>
    </row>
    <row r="59" spans="1:46" ht="21.75" customHeight="1" thickBot="1">
      <c r="A59" s="805"/>
      <c r="B59" s="324" t="s">
        <v>383</v>
      </c>
      <c r="C59" s="325"/>
      <c r="D59" s="325"/>
      <c r="E59" s="325"/>
      <c r="F59" s="325"/>
      <c r="G59" s="325"/>
      <c r="H59" s="325"/>
      <c r="I59" s="325"/>
      <c r="J59" s="325"/>
      <c r="K59" s="325"/>
      <c r="L59" s="326"/>
      <c r="M59" s="326"/>
      <c r="N59" s="326"/>
      <c r="O59" s="326"/>
      <c r="P59" s="326"/>
      <c r="Q59" s="326"/>
      <c r="R59" s="327"/>
      <c r="S59" s="1009"/>
      <c r="T59" s="1010"/>
      <c r="U59" s="1010"/>
      <c r="V59" s="1010"/>
      <c r="W59" s="1011"/>
      <c r="X59" s="328" t="s">
        <v>39</v>
      </c>
      <c r="Y59" s="1009"/>
      <c r="Z59" s="1010"/>
      <c r="AA59" s="1010"/>
      <c r="AB59" s="1010"/>
      <c r="AC59" s="1011"/>
      <c r="AD59" s="329" t="s">
        <v>39</v>
      </c>
      <c r="AE59" s="1009"/>
      <c r="AF59" s="1010"/>
      <c r="AG59" s="1010"/>
      <c r="AH59" s="1010"/>
      <c r="AI59" s="1011"/>
      <c r="AJ59" s="330" t="s">
        <v>39</v>
      </c>
      <c r="AL59" s="76" t="s">
        <v>168</v>
      </c>
      <c r="AT59" s="64"/>
    </row>
    <row r="60" spans="1:46" ht="21.75" customHeight="1" thickBot="1">
      <c r="A60" s="805"/>
      <c r="B60" s="331" t="s">
        <v>384</v>
      </c>
      <c r="C60" s="332"/>
      <c r="D60" s="332"/>
      <c r="E60" s="332"/>
      <c r="F60" s="332"/>
      <c r="G60" s="332"/>
      <c r="H60" s="332"/>
      <c r="I60" s="332"/>
      <c r="J60" s="332"/>
      <c r="K60" s="332"/>
      <c r="L60" s="333"/>
      <c r="M60" s="333"/>
      <c r="N60" s="333"/>
      <c r="O60" s="333"/>
      <c r="P60" s="333"/>
      <c r="Q60" s="333"/>
      <c r="R60" s="333"/>
      <c r="S60" s="849"/>
      <c r="T60" s="850"/>
      <c r="U60" s="850"/>
      <c r="V60" s="850"/>
      <c r="W60" s="851"/>
      <c r="X60" s="328" t="s">
        <v>39</v>
      </c>
      <c r="Y60" s="849"/>
      <c r="Z60" s="850"/>
      <c r="AA60" s="850"/>
      <c r="AB60" s="850"/>
      <c r="AC60" s="851"/>
      <c r="AD60" s="329" t="s">
        <v>39</v>
      </c>
      <c r="AE60" s="849"/>
      <c r="AF60" s="850"/>
      <c r="AG60" s="850"/>
      <c r="AH60" s="850"/>
      <c r="AI60" s="851"/>
      <c r="AJ60" s="330" t="s">
        <v>39</v>
      </c>
      <c r="AL60" s="76" t="s">
        <v>227</v>
      </c>
      <c r="AT60" s="64"/>
    </row>
    <row r="61" spans="1:46" ht="21.75" customHeight="1" thickBot="1">
      <c r="A61" s="805"/>
      <c r="B61" s="331" t="s">
        <v>385</v>
      </c>
      <c r="C61" s="334"/>
      <c r="D61" s="334"/>
      <c r="E61" s="334"/>
      <c r="F61" s="334"/>
      <c r="G61" s="334"/>
      <c r="H61" s="334"/>
      <c r="I61" s="334"/>
      <c r="J61" s="334"/>
      <c r="K61" s="334"/>
      <c r="L61" s="302"/>
      <c r="M61" s="302"/>
      <c r="N61" s="302"/>
      <c r="O61" s="302"/>
      <c r="P61" s="302"/>
      <c r="Q61" s="302"/>
      <c r="R61" s="302"/>
      <c r="S61" s="894">
        <f>_xlfn.IFERROR(ROUND(S58/S59,),"")</f>
      </c>
      <c r="T61" s="895"/>
      <c r="U61" s="895"/>
      <c r="V61" s="895"/>
      <c r="W61" s="896"/>
      <c r="X61" s="328" t="s">
        <v>2</v>
      </c>
      <c r="Y61" s="894">
        <f>_xlfn.IFERROR(ROUND(Y58/Y59,),"")</f>
      </c>
      <c r="Z61" s="895"/>
      <c r="AA61" s="895"/>
      <c r="AB61" s="895"/>
      <c r="AC61" s="896"/>
      <c r="AD61" s="328" t="s">
        <v>2</v>
      </c>
      <c r="AE61" s="894">
        <f>_xlfn.IFERROR(ROUND(AE58/AE59,),"")</f>
      </c>
      <c r="AF61" s="895"/>
      <c r="AG61" s="895"/>
      <c r="AH61" s="895"/>
      <c r="AI61" s="896"/>
      <c r="AJ61" s="330" t="s">
        <v>2</v>
      </c>
      <c r="AL61" s="76" t="s">
        <v>295</v>
      </c>
      <c r="AT61" s="64"/>
    </row>
    <row r="62" spans="1:50" ht="18" customHeight="1">
      <c r="A62" s="805"/>
      <c r="B62" s="860" t="s">
        <v>386</v>
      </c>
      <c r="C62" s="861"/>
      <c r="D62" s="861"/>
      <c r="E62" s="861"/>
      <c r="F62" s="861"/>
      <c r="G62" s="861"/>
      <c r="H62" s="861"/>
      <c r="I62" s="861"/>
      <c r="J62" s="861"/>
      <c r="K62" s="335"/>
      <c r="L62" s="336" t="s">
        <v>288</v>
      </c>
      <c r="M62" s="337"/>
      <c r="N62" s="337"/>
      <c r="O62" s="337"/>
      <c r="P62" s="337"/>
      <c r="Q62" s="337"/>
      <c r="R62" s="337"/>
      <c r="S62" s="889" t="e">
        <f>CEILING(AN63,1)</f>
        <v>#DIV/0!</v>
      </c>
      <c r="T62" s="890"/>
      <c r="U62" s="890"/>
      <c r="V62" s="890"/>
      <c r="W62" s="890"/>
      <c r="X62" s="338" t="s">
        <v>289</v>
      </c>
      <c r="Y62" s="1006"/>
      <c r="Z62" s="1007"/>
      <c r="AA62" s="1007"/>
      <c r="AB62" s="1007"/>
      <c r="AC62" s="1007"/>
      <c r="AD62" s="1008"/>
      <c r="AE62" s="857"/>
      <c r="AF62" s="858"/>
      <c r="AG62" s="858"/>
      <c r="AH62" s="858"/>
      <c r="AI62" s="858"/>
      <c r="AJ62" s="859"/>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05"/>
      <c r="B63" s="862"/>
      <c r="C63" s="863"/>
      <c r="D63" s="863"/>
      <c r="E63" s="863"/>
      <c r="F63" s="863"/>
      <c r="G63" s="863"/>
      <c r="H63" s="863"/>
      <c r="I63" s="863"/>
      <c r="J63" s="863"/>
      <c r="K63" s="339"/>
      <c r="L63" s="332"/>
      <c r="M63" s="340" t="s">
        <v>215</v>
      </c>
      <c r="N63" s="828" t="e">
        <f>T63</f>
        <v>#DIV/0!</v>
      </c>
      <c r="O63" s="828"/>
      <c r="P63" s="828"/>
      <c r="Q63" s="340" t="s">
        <v>289</v>
      </c>
      <c r="R63" s="341" t="s">
        <v>290</v>
      </c>
      <c r="S63" s="342" t="s">
        <v>215</v>
      </c>
      <c r="T63" s="870" t="e">
        <f>S60*S62*12</f>
        <v>#DIV/0!</v>
      </c>
      <c r="U63" s="870"/>
      <c r="V63" s="870"/>
      <c r="W63" s="343" t="s">
        <v>289</v>
      </c>
      <c r="X63" s="344" t="s">
        <v>290</v>
      </c>
      <c r="Y63" s="1006"/>
      <c r="Z63" s="1007"/>
      <c r="AA63" s="1007"/>
      <c r="AB63" s="1007"/>
      <c r="AC63" s="1007"/>
      <c r="AD63" s="1008"/>
      <c r="AE63" s="857"/>
      <c r="AF63" s="858"/>
      <c r="AG63" s="858"/>
      <c r="AH63" s="858"/>
      <c r="AI63" s="858"/>
      <c r="AJ63" s="859"/>
      <c r="AL63" s="85" t="s">
        <v>165</v>
      </c>
      <c r="AM63" s="85" t="s">
        <v>158</v>
      </c>
      <c r="AN63" s="86" t="e">
        <f>AB49/(S60*12)</f>
        <v>#DIV/0!</v>
      </c>
      <c r="AO63" s="87"/>
      <c r="AP63" s="86"/>
      <c r="AQ63" s="82"/>
      <c r="AR63" s="88"/>
      <c r="AS63" s="82"/>
      <c r="AT63" s="89" t="s">
        <v>284</v>
      </c>
      <c r="AU63" s="82"/>
      <c r="AV63" s="82"/>
      <c r="AW63" s="82"/>
      <c r="AX63" s="84"/>
    </row>
    <row r="64" spans="1:50" ht="18" customHeight="1" thickBot="1">
      <c r="A64" s="805"/>
      <c r="B64" s="862"/>
      <c r="C64" s="863"/>
      <c r="D64" s="863"/>
      <c r="E64" s="863"/>
      <c r="F64" s="863"/>
      <c r="G64" s="863"/>
      <c r="H64" s="863"/>
      <c r="I64" s="863"/>
      <c r="J64" s="863"/>
      <c r="K64" s="335"/>
      <c r="L64" s="336" t="s">
        <v>291</v>
      </c>
      <c r="M64" s="337"/>
      <c r="N64" s="337"/>
      <c r="O64" s="337"/>
      <c r="P64" s="337"/>
      <c r="Q64" s="337"/>
      <c r="R64" s="337"/>
      <c r="S64" s="887" t="e">
        <f>IF((CEILING(AN66,1)-AN66)-2*(CEILING(AO66,1)-AO66)&gt;=0,CEILING(AN66,1),CEILING(AN66+AS67/S60/12,1))</f>
        <v>#DIV/0!</v>
      </c>
      <c r="T64" s="888"/>
      <c r="U64" s="888"/>
      <c r="V64" s="888"/>
      <c r="W64" s="888"/>
      <c r="X64" s="345" t="s">
        <v>289</v>
      </c>
      <c r="Y64" s="887" t="e">
        <f>IF((CEILING(AN66,1)-AN66)-2*(CEILING(AO66,1)-AO66)&gt;=0,CEILING(AO66,1),FLOOR(AO66,1))</f>
        <v>#DIV/0!</v>
      </c>
      <c r="Z64" s="888"/>
      <c r="AA64" s="888"/>
      <c r="AB64" s="888"/>
      <c r="AC64" s="888"/>
      <c r="AD64" s="345" t="s">
        <v>289</v>
      </c>
      <c r="AE64" s="951"/>
      <c r="AF64" s="952"/>
      <c r="AG64" s="952"/>
      <c r="AH64" s="952"/>
      <c r="AI64" s="952"/>
      <c r="AJ64" s="95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05"/>
      <c r="B65" s="862"/>
      <c r="C65" s="863"/>
      <c r="D65" s="863"/>
      <c r="E65" s="863"/>
      <c r="F65" s="863"/>
      <c r="G65" s="863"/>
      <c r="H65" s="863"/>
      <c r="I65" s="863"/>
      <c r="J65" s="863"/>
      <c r="K65" s="339"/>
      <c r="L65" s="332"/>
      <c r="M65" s="340" t="s">
        <v>215</v>
      </c>
      <c r="N65" s="828" t="e">
        <f>SUM(T65,Z65)</f>
        <v>#DIV/0!</v>
      </c>
      <c r="O65" s="828"/>
      <c r="P65" s="828"/>
      <c r="Q65" s="340" t="s">
        <v>289</v>
      </c>
      <c r="R65" s="341" t="s">
        <v>290</v>
      </c>
      <c r="S65" s="346" t="s">
        <v>215</v>
      </c>
      <c r="T65" s="828" t="e">
        <f>S60*S64*12</f>
        <v>#DIV/0!</v>
      </c>
      <c r="U65" s="828"/>
      <c r="V65" s="828"/>
      <c r="W65" s="340" t="s">
        <v>289</v>
      </c>
      <c r="X65" s="347" t="s">
        <v>290</v>
      </c>
      <c r="Y65" s="346" t="s">
        <v>215</v>
      </c>
      <c r="Z65" s="828" t="e">
        <f>Y60*Y64*12</f>
        <v>#DIV/0!</v>
      </c>
      <c r="AA65" s="828"/>
      <c r="AB65" s="828"/>
      <c r="AC65" s="340" t="s">
        <v>289</v>
      </c>
      <c r="AD65" s="347" t="s">
        <v>290</v>
      </c>
      <c r="AE65" s="954"/>
      <c r="AF65" s="955"/>
      <c r="AG65" s="955"/>
      <c r="AH65" s="955"/>
      <c r="AI65" s="955"/>
      <c r="AJ65" s="95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1を上回ることを確認してください</v>
      </c>
      <c r="AW65" s="105"/>
      <c r="AX65" s="106"/>
    </row>
    <row r="66" spans="1:50" ht="18" customHeight="1">
      <c r="A66" s="805"/>
      <c r="B66" s="862"/>
      <c r="C66" s="863"/>
      <c r="D66" s="863"/>
      <c r="E66" s="863"/>
      <c r="F66" s="863"/>
      <c r="G66" s="863"/>
      <c r="H66" s="863"/>
      <c r="I66" s="863"/>
      <c r="J66" s="863"/>
      <c r="K66" s="348"/>
      <c r="L66" s="336" t="s">
        <v>292</v>
      </c>
      <c r="M66" s="337"/>
      <c r="N66" s="337"/>
      <c r="O66" s="337"/>
      <c r="P66" s="337"/>
      <c r="Q66" s="337"/>
      <c r="R66" s="337"/>
      <c r="S66" s="889" t="e">
        <f>IF((CEILING(AN69,1)-AN69)-2*(CEILING(AO69,1)-AO69)&gt;=0,CEILING(AN69,1),CEILING(AN69+(AS69+AS70)/S60/12,1))</f>
        <v>#DIV/0!</v>
      </c>
      <c r="T66" s="890"/>
      <c r="U66" s="890"/>
      <c r="V66" s="890"/>
      <c r="W66" s="890"/>
      <c r="X66" s="338" t="s">
        <v>289</v>
      </c>
      <c r="Y66" s="889" t="e">
        <f>IF((CEILING(AN69,1)-AN69)-2*(CEILING(AO69,1)-AO69)&gt;=0,CEILING(AO69,1),FLOOR(AO69,1))</f>
        <v>#DIV/0!</v>
      </c>
      <c r="Z66" s="890"/>
      <c r="AA66" s="890"/>
      <c r="AB66" s="890"/>
      <c r="AC66" s="890"/>
      <c r="AD66" s="338" t="s">
        <v>289</v>
      </c>
      <c r="AE66" s="890" t="e">
        <f>IF(Y66-2*(CEILING(AP69,1))&gt;=0,CEILING(AP69,1),FLOOR(AP69,1))</f>
        <v>#DIV/0!</v>
      </c>
      <c r="AF66" s="890"/>
      <c r="AG66" s="890"/>
      <c r="AH66" s="890"/>
      <c r="AI66" s="89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2"/>
      <c r="C67" s="863"/>
      <c r="D67" s="863"/>
      <c r="E67" s="863"/>
      <c r="F67" s="863"/>
      <c r="G67" s="863"/>
      <c r="H67" s="863"/>
      <c r="I67" s="863"/>
      <c r="J67" s="863"/>
      <c r="K67" s="339"/>
      <c r="L67" s="334"/>
      <c r="M67" s="343" t="s">
        <v>215</v>
      </c>
      <c r="N67" s="870" t="e">
        <f>SUM(T67,Z67,AF67)</f>
        <v>#DIV/0!</v>
      </c>
      <c r="O67" s="870"/>
      <c r="P67" s="870"/>
      <c r="Q67" s="343" t="s">
        <v>289</v>
      </c>
      <c r="R67" s="351" t="s">
        <v>290</v>
      </c>
      <c r="S67" s="342" t="s">
        <v>215</v>
      </c>
      <c r="T67" s="870" t="e">
        <f>S60*S66*12</f>
        <v>#DIV/0!</v>
      </c>
      <c r="U67" s="870"/>
      <c r="V67" s="870"/>
      <c r="W67" s="343" t="s">
        <v>289</v>
      </c>
      <c r="X67" s="347" t="s">
        <v>290</v>
      </c>
      <c r="Y67" s="342" t="s">
        <v>215</v>
      </c>
      <c r="Z67" s="870" t="e">
        <f>Y60*Y66*12</f>
        <v>#DIV/0!</v>
      </c>
      <c r="AA67" s="870"/>
      <c r="AB67" s="870"/>
      <c r="AC67" s="343" t="s">
        <v>289</v>
      </c>
      <c r="AD67" s="347" t="s">
        <v>290</v>
      </c>
      <c r="AE67" s="343" t="s">
        <v>215</v>
      </c>
      <c r="AF67" s="870" t="e">
        <f>AE60*AE66*12</f>
        <v>#DIV/0!</v>
      </c>
      <c r="AG67" s="870"/>
      <c r="AH67" s="870"/>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2"/>
      <c r="C68" s="863"/>
      <c r="D68" s="863"/>
      <c r="E68" s="863"/>
      <c r="F68" s="863"/>
      <c r="G68" s="863"/>
      <c r="H68" s="863"/>
      <c r="I68" s="863"/>
      <c r="J68" s="863"/>
      <c r="K68" s="348"/>
      <c r="L68" s="336" t="s">
        <v>293</v>
      </c>
      <c r="M68" s="337"/>
      <c r="N68" s="337"/>
      <c r="O68" s="337"/>
      <c r="P68" s="337"/>
      <c r="Q68" s="337"/>
      <c r="R68" s="337"/>
      <c r="S68" s="866"/>
      <c r="T68" s="867"/>
      <c r="U68" s="867"/>
      <c r="V68" s="867"/>
      <c r="W68" s="868"/>
      <c r="X68" s="334" t="s">
        <v>289</v>
      </c>
      <c r="Y68" s="866"/>
      <c r="Z68" s="867"/>
      <c r="AA68" s="867"/>
      <c r="AB68" s="867"/>
      <c r="AC68" s="868"/>
      <c r="AD68" s="353" t="s">
        <v>289</v>
      </c>
      <c r="AE68" s="866"/>
      <c r="AF68" s="867"/>
      <c r="AG68" s="867"/>
      <c r="AH68" s="867"/>
      <c r="AI68" s="868"/>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1を上回ることを確認してください</v>
      </c>
      <c r="AW68" s="122"/>
      <c r="AX68" s="123"/>
    </row>
    <row r="69" spans="1:50" ht="18" customHeight="1" thickBot="1">
      <c r="A69" s="350"/>
      <c r="B69" s="864"/>
      <c r="C69" s="865"/>
      <c r="D69" s="865"/>
      <c r="E69" s="865"/>
      <c r="F69" s="865"/>
      <c r="G69" s="865"/>
      <c r="H69" s="865"/>
      <c r="I69" s="863"/>
      <c r="J69" s="863"/>
      <c r="K69" s="355"/>
      <c r="L69" s="334"/>
      <c r="M69" s="356" t="s">
        <v>215</v>
      </c>
      <c r="N69" s="869">
        <f>SUM(T69,Z69,AF69)</f>
        <v>0</v>
      </c>
      <c r="O69" s="869"/>
      <c r="P69" s="869"/>
      <c r="Q69" s="356" t="s">
        <v>289</v>
      </c>
      <c r="R69" s="357" t="s">
        <v>290</v>
      </c>
      <c r="S69" s="358" t="s">
        <v>215</v>
      </c>
      <c r="T69" s="869">
        <f>S60*S68*12</f>
        <v>0</v>
      </c>
      <c r="U69" s="869"/>
      <c r="V69" s="869"/>
      <c r="W69" s="356" t="s">
        <v>289</v>
      </c>
      <c r="X69" s="359" t="s">
        <v>290</v>
      </c>
      <c r="Y69" s="356" t="s">
        <v>215</v>
      </c>
      <c r="Z69" s="869">
        <f>Y60*Y68*12</f>
        <v>0</v>
      </c>
      <c r="AA69" s="869"/>
      <c r="AB69" s="869"/>
      <c r="AC69" s="356" t="s">
        <v>289</v>
      </c>
      <c r="AD69" s="359" t="s">
        <v>290</v>
      </c>
      <c r="AE69" s="356" t="s">
        <v>215</v>
      </c>
      <c r="AF69" s="869">
        <f>AE60*AE68*12</f>
        <v>0</v>
      </c>
      <c r="AG69" s="869"/>
      <c r="AH69" s="869"/>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IF(AU69&lt;2,"  2以上となるよう配分比率を設定してください。","  2以上であることを確認してください")</f>
        <v>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881"/>
      <c r="Y70" s="882"/>
      <c r="Z70" s="365" t="s">
        <v>83</v>
      </c>
      <c r="AA70" s="366"/>
      <c r="AB70" s="366"/>
      <c r="AC70" s="883"/>
      <c r="AD70" s="883"/>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46"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46"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46"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46" s="61" customFormat="1" ht="27" customHeight="1">
      <c r="A74" s="370"/>
      <c r="B74" s="371"/>
      <c r="C74" s="377"/>
      <c r="D74" s="958" t="s">
        <v>333</v>
      </c>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374"/>
      <c r="AL74" s="130"/>
      <c r="AM74" s="131"/>
      <c r="AN74" s="132"/>
      <c r="AO74" s="132"/>
      <c r="AP74" s="132"/>
      <c r="AQ74" s="132"/>
      <c r="AR74" s="133"/>
      <c r="AT74" s="63"/>
    </row>
    <row r="75" spans="1:46" s="61" customFormat="1" ht="18" customHeight="1" thickBot="1">
      <c r="A75" s="379"/>
      <c r="B75" s="380"/>
      <c r="C75" s="381"/>
      <c r="D75" s="382" t="s">
        <v>68</v>
      </c>
      <c r="E75" s="383"/>
      <c r="F75" s="959"/>
      <c r="G75" s="959"/>
      <c r="H75" s="959"/>
      <c r="I75" s="959"/>
      <c r="J75" s="959"/>
      <c r="K75" s="959"/>
      <c r="L75" s="959"/>
      <c r="M75" s="959"/>
      <c r="N75" s="959"/>
      <c r="O75" s="959"/>
      <c r="P75" s="959"/>
      <c r="Q75" s="959"/>
      <c r="R75" s="959"/>
      <c r="S75" s="959"/>
      <c r="T75" s="959"/>
      <c r="U75" s="959"/>
      <c r="V75" s="959"/>
      <c r="W75" s="959"/>
      <c r="X75" s="959"/>
      <c r="Y75" s="959"/>
      <c r="Z75" s="959"/>
      <c r="AA75" s="959"/>
      <c r="AB75" s="959"/>
      <c r="AC75" s="959"/>
      <c r="AD75" s="959"/>
      <c r="AE75" s="959"/>
      <c r="AF75" s="959"/>
      <c r="AG75" s="959"/>
      <c r="AH75" s="959"/>
      <c r="AI75" s="959"/>
      <c r="AJ75" s="384" t="s">
        <v>278</v>
      </c>
      <c r="AL75" s="130"/>
      <c r="AM75" s="131"/>
      <c r="AN75" s="132"/>
      <c r="AO75" s="132"/>
      <c r="AP75" s="132"/>
      <c r="AQ75" s="132"/>
      <c r="AR75" s="133"/>
      <c r="AT75" s="63"/>
    </row>
    <row r="76" spans="1:36" s="61" customFormat="1" ht="18" customHeight="1" thickBot="1">
      <c r="A76" s="225" t="s">
        <v>40</v>
      </c>
      <c r="B76" s="385" t="s">
        <v>387</v>
      </c>
      <c r="C76" s="386"/>
      <c r="D76" s="386"/>
      <c r="E76" s="386"/>
      <c r="F76" s="386"/>
      <c r="G76" s="386"/>
      <c r="H76" s="385"/>
      <c r="I76" s="385"/>
      <c r="J76" s="385"/>
      <c r="K76" s="385"/>
      <c r="L76" s="387"/>
      <c r="M76" s="283"/>
      <c r="N76" s="388" t="s">
        <v>199</v>
      </c>
      <c r="O76" s="284"/>
      <c r="P76" s="957"/>
      <c r="Q76" s="957"/>
      <c r="R76" s="284" t="s">
        <v>12</v>
      </c>
      <c r="S76" s="957"/>
      <c r="T76" s="957"/>
      <c r="U76" s="284" t="s">
        <v>13</v>
      </c>
      <c r="V76" s="905" t="s">
        <v>14</v>
      </c>
      <c r="W76" s="905"/>
      <c r="X76" s="284" t="s">
        <v>34</v>
      </c>
      <c r="Y76" s="284"/>
      <c r="Z76" s="957"/>
      <c r="AA76" s="957"/>
      <c r="AB76" s="284" t="s">
        <v>12</v>
      </c>
      <c r="AC76" s="957"/>
      <c r="AD76" s="957"/>
      <c r="AE76" s="284" t="s">
        <v>13</v>
      </c>
      <c r="AF76" s="284" t="s">
        <v>197</v>
      </c>
      <c r="AG76" s="284">
        <f>IF(P76&gt;=1,(Z76*12+AC76)-(P76*12+S76)+1,"")</f>
      </c>
      <c r="AH76" s="905" t="s">
        <v>198</v>
      </c>
      <c r="AI76" s="905"/>
      <c r="AJ76" s="285" t="s">
        <v>71</v>
      </c>
    </row>
    <row r="77" spans="1:36"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36"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36" s="61" customFormat="1" ht="24" customHeight="1">
      <c r="A79" s="391" t="s">
        <v>110</v>
      </c>
      <c r="B79" s="856" t="s">
        <v>334</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row>
    <row r="80" spans="1:36" s="61" customFormat="1" ht="24" customHeight="1">
      <c r="A80" s="391" t="s">
        <v>110</v>
      </c>
      <c r="B80" s="856" t="s">
        <v>388</v>
      </c>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row>
    <row r="81" spans="1:36" s="61" customFormat="1" ht="27" customHeight="1">
      <c r="A81" s="392" t="s">
        <v>110</v>
      </c>
      <c r="B81" s="852" t="s">
        <v>202</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row>
    <row r="82" spans="1:36" s="61" customFormat="1" ht="39" customHeight="1">
      <c r="A82" s="293" t="s">
        <v>110</v>
      </c>
      <c r="B82" s="878" t="s">
        <v>392</v>
      </c>
      <c r="C82" s="878"/>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8"/>
      <c r="AI82" s="878"/>
      <c r="AJ82" s="878"/>
    </row>
    <row r="83" spans="1:36" s="61" customFormat="1" ht="36" customHeight="1">
      <c r="A83" s="392" t="s">
        <v>156</v>
      </c>
      <c r="B83" s="900" t="s">
        <v>337</v>
      </c>
      <c r="C83" s="900"/>
      <c r="D83" s="900"/>
      <c r="E83" s="900"/>
      <c r="F83" s="900"/>
      <c r="G83" s="900"/>
      <c r="H83" s="900"/>
      <c r="I83" s="900"/>
      <c r="J83" s="900"/>
      <c r="K83" s="900"/>
      <c r="L83" s="900"/>
      <c r="M83" s="900"/>
      <c r="N83" s="900"/>
      <c r="O83" s="900"/>
      <c r="P83" s="900"/>
      <c r="Q83" s="900"/>
      <c r="R83" s="900"/>
      <c r="S83" s="900"/>
      <c r="T83" s="900"/>
      <c r="U83" s="900"/>
      <c r="V83" s="900"/>
      <c r="W83" s="900"/>
      <c r="X83" s="900"/>
      <c r="Y83" s="900"/>
      <c r="Z83" s="900"/>
      <c r="AA83" s="900"/>
      <c r="AB83" s="900"/>
      <c r="AC83" s="900"/>
      <c r="AD83" s="900"/>
      <c r="AE83" s="900"/>
      <c r="AF83" s="900"/>
      <c r="AG83" s="900"/>
      <c r="AH83" s="900"/>
      <c r="AI83" s="900"/>
      <c r="AJ83" s="900"/>
    </row>
    <row r="84" spans="1:36" s="61" customFormat="1" ht="36" customHeight="1">
      <c r="A84" s="392" t="s">
        <v>110</v>
      </c>
      <c r="B84" s="900" t="s">
        <v>439</v>
      </c>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row>
    <row r="85" spans="1:36"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6"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6"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6" t="s">
        <v>54</v>
      </c>
      <c r="B89" s="807"/>
      <c r="C89" s="807"/>
      <c r="D89" s="808"/>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925" t="s">
        <v>51</v>
      </c>
      <c r="B90" s="926"/>
      <c r="C90" s="926"/>
      <c r="D90" s="926"/>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2"/>
      <c r="B91" s="863"/>
      <c r="C91" s="863"/>
      <c r="D91" s="863"/>
      <c r="E91" s="417"/>
      <c r="F91" s="415" t="s">
        <v>55</v>
      </c>
      <c r="G91" s="414"/>
      <c r="H91" s="414"/>
      <c r="I91" s="414"/>
      <c r="J91" s="414"/>
      <c r="K91" s="418"/>
      <c r="L91" s="415" t="s">
        <v>206</v>
      </c>
      <c r="M91" s="414"/>
      <c r="N91" s="414"/>
      <c r="O91" s="415"/>
      <c r="P91" s="415"/>
      <c r="Q91" s="419"/>
      <c r="R91" s="420"/>
      <c r="S91" s="415" t="s">
        <v>48</v>
      </c>
      <c r="T91" s="415"/>
      <c r="U91" s="415" t="s">
        <v>49</v>
      </c>
      <c r="V91" s="1020"/>
      <c r="W91" s="1020"/>
      <c r="X91" s="1020"/>
      <c r="Y91" s="1020"/>
      <c r="Z91" s="1020"/>
      <c r="AA91" s="1020"/>
      <c r="AB91" s="1020"/>
      <c r="AC91" s="1020"/>
      <c r="AD91" s="1020"/>
      <c r="AE91" s="1020"/>
      <c r="AF91" s="1020"/>
      <c r="AG91" s="1020"/>
      <c r="AH91" s="1020"/>
      <c r="AI91" s="1020"/>
      <c r="AJ91" s="421" t="s">
        <v>50</v>
      </c>
      <c r="AK91" s="62"/>
    </row>
    <row r="92" spans="1:37" s="61" customFormat="1" ht="18" customHeight="1" thickBot="1">
      <c r="A92" s="862"/>
      <c r="B92" s="863"/>
      <c r="C92" s="863"/>
      <c r="D92" s="863"/>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2"/>
      <c r="B93" s="863"/>
      <c r="C93" s="863"/>
      <c r="D93" s="863"/>
      <c r="E93" s="884"/>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5"/>
      <c r="AI93" s="885"/>
      <c r="AJ93" s="886"/>
      <c r="AK93" s="62"/>
    </row>
    <row r="94" spans="1:37" s="61" customFormat="1" ht="12">
      <c r="A94" s="862"/>
      <c r="B94" s="863"/>
      <c r="C94" s="863"/>
      <c r="D94" s="863"/>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2"/>
      <c r="B95" s="863"/>
      <c r="C95" s="863"/>
      <c r="D95" s="863"/>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4"/>
      <c r="B96" s="865"/>
      <c r="C96" s="865"/>
      <c r="D96" s="865"/>
      <c r="E96" s="428" t="s">
        <v>209</v>
      </c>
      <c r="F96" s="306"/>
      <c r="G96" s="306"/>
      <c r="H96" s="306"/>
      <c r="I96" s="306"/>
      <c r="J96" s="306"/>
      <c r="K96" s="306"/>
      <c r="L96" s="919" t="s">
        <v>350</v>
      </c>
      <c r="M96" s="920"/>
      <c r="N96" s="920"/>
      <c r="O96" s="932"/>
      <c r="P96" s="932"/>
      <c r="Q96" s="429" t="s">
        <v>5</v>
      </c>
      <c r="R96" s="932"/>
      <c r="S96" s="932"/>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6"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6"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6" t="s">
        <v>172</v>
      </c>
      <c r="B100" s="807"/>
      <c r="C100" s="807"/>
      <c r="D100" s="924"/>
      <c r="E100" s="933"/>
      <c r="F100" s="934"/>
      <c r="G100" s="934"/>
      <c r="H100" s="934"/>
      <c r="I100" s="934"/>
      <c r="J100" s="934"/>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5"/>
      <c r="AK100" s="62"/>
    </row>
    <row r="101" spans="1:37" s="61" customFormat="1" ht="18" customHeight="1" thickBot="1">
      <c r="A101" s="925" t="s">
        <v>171</v>
      </c>
      <c r="B101" s="926"/>
      <c r="C101" s="926"/>
      <c r="D101" s="92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4"/>
      <c r="B102" s="865"/>
      <c r="C102" s="865"/>
      <c r="D102" s="928"/>
      <c r="E102" s="407" t="s">
        <v>220</v>
      </c>
      <c r="F102" s="407"/>
      <c r="G102" s="307"/>
      <c r="H102" s="307"/>
      <c r="I102" s="307"/>
      <c r="J102" s="307"/>
      <c r="K102" s="307"/>
      <c r="L102" s="307"/>
      <c r="M102" s="307"/>
      <c r="N102" s="307"/>
      <c r="O102" s="407"/>
      <c r="P102" s="1000"/>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2"/>
      <c r="AK102" s="62"/>
    </row>
    <row r="103" spans="1:37" s="61" customFormat="1" ht="26.25" customHeight="1">
      <c r="A103" s="806" t="s">
        <v>54</v>
      </c>
      <c r="B103" s="807"/>
      <c r="C103" s="807"/>
      <c r="D103" s="808"/>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925" t="s">
        <v>51</v>
      </c>
      <c r="B104" s="926"/>
      <c r="C104" s="926"/>
      <c r="D104" s="926"/>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2"/>
      <c r="B105" s="863"/>
      <c r="C105" s="863"/>
      <c r="D105" s="863"/>
      <c r="E105" s="446"/>
      <c r="F105" s="415" t="s">
        <v>55</v>
      </c>
      <c r="G105" s="414"/>
      <c r="H105" s="414"/>
      <c r="I105" s="414"/>
      <c r="J105" s="414"/>
      <c r="K105" s="447"/>
      <c r="L105" s="415" t="s">
        <v>207</v>
      </c>
      <c r="M105" s="414"/>
      <c r="N105" s="414"/>
      <c r="O105" s="415"/>
      <c r="P105" s="415"/>
      <c r="Q105" s="419"/>
      <c r="R105" s="375"/>
      <c r="S105" s="415" t="s">
        <v>48</v>
      </c>
      <c r="T105" s="415"/>
      <c r="U105" s="415" t="s">
        <v>49</v>
      </c>
      <c r="V105" s="1021"/>
      <c r="W105" s="1021"/>
      <c r="X105" s="1021"/>
      <c r="Y105" s="1021"/>
      <c r="Z105" s="1021"/>
      <c r="AA105" s="1021"/>
      <c r="AB105" s="1021"/>
      <c r="AC105" s="1021"/>
      <c r="AD105" s="1021"/>
      <c r="AE105" s="1021"/>
      <c r="AF105" s="1021"/>
      <c r="AG105" s="1021"/>
      <c r="AH105" s="1021"/>
      <c r="AI105" s="1021"/>
      <c r="AJ105" s="421" t="s">
        <v>50</v>
      </c>
      <c r="AK105" s="62"/>
    </row>
    <row r="106" spans="1:37" s="61" customFormat="1" ht="15.75" customHeight="1" thickBot="1">
      <c r="A106" s="862"/>
      <c r="B106" s="863"/>
      <c r="C106" s="863"/>
      <c r="D106" s="863"/>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2"/>
      <c r="B107" s="863"/>
      <c r="C107" s="863"/>
      <c r="D107" s="863"/>
      <c r="E107" s="929"/>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1"/>
      <c r="AK107" s="62"/>
    </row>
    <row r="108" spans="1:37" s="61" customFormat="1" ht="12">
      <c r="A108" s="862"/>
      <c r="B108" s="863"/>
      <c r="C108" s="863"/>
      <c r="D108" s="863"/>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2"/>
      <c r="B109" s="863"/>
      <c r="C109" s="863"/>
      <c r="D109" s="863"/>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2"/>
      <c r="B110" s="863"/>
      <c r="C110" s="863"/>
      <c r="D110" s="863"/>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4"/>
      <c r="B111" s="865"/>
      <c r="C111" s="865"/>
      <c r="D111" s="865"/>
      <c r="E111" s="428" t="s">
        <v>209</v>
      </c>
      <c r="F111" s="306"/>
      <c r="G111" s="306"/>
      <c r="H111" s="306"/>
      <c r="I111" s="306"/>
      <c r="J111" s="306"/>
      <c r="K111" s="449"/>
      <c r="L111" s="919" t="s">
        <v>34</v>
      </c>
      <c r="M111" s="920"/>
      <c r="N111" s="921"/>
      <c r="O111" s="921"/>
      <c r="P111" s="429" t="s">
        <v>5</v>
      </c>
      <c r="Q111" s="921"/>
      <c r="R111" s="921"/>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7"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6"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6" s="61" customFormat="1" ht="70.5" customHeight="1" thickBot="1">
      <c r="A115" s="806" t="s">
        <v>241</v>
      </c>
      <c r="B115" s="807"/>
      <c r="C115" s="807"/>
      <c r="D115" s="924"/>
      <c r="E115" s="1014"/>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6"/>
    </row>
    <row r="116" spans="1:36" s="61" customFormat="1" ht="70.5" customHeight="1" thickBot="1">
      <c r="A116" s="806" t="s">
        <v>342</v>
      </c>
      <c r="B116" s="807"/>
      <c r="C116" s="807"/>
      <c r="D116" s="924"/>
      <c r="E116" s="1014"/>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6"/>
    </row>
    <row r="117" spans="1:36"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6"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6"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6"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0"/>
      <c r="B131" s="489" t="s">
        <v>64</v>
      </c>
      <c r="C131" s="1017" t="s">
        <v>315</v>
      </c>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9"/>
      <c r="AK131" s="62"/>
      <c r="AL131" s="141"/>
    </row>
    <row r="132" spans="1:38" s="61" customFormat="1" ht="15" customHeight="1">
      <c r="A132" s="791"/>
      <c r="B132" s="797"/>
      <c r="C132" s="799" t="s">
        <v>304</v>
      </c>
      <c r="D132" s="800"/>
      <c r="E132" s="800"/>
      <c r="F132" s="800"/>
      <c r="G132" s="800"/>
      <c r="H132" s="800"/>
      <c r="I132" s="800"/>
      <c r="J132" s="801"/>
      <c r="K132" s="802"/>
      <c r="L132" s="782" t="s">
        <v>305</v>
      </c>
      <c r="M132" s="1012" t="s">
        <v>391</v>
      </c>
      <c r="N132" s="863"/>
      <c r="O132" s="863"/>
      <c r="P132" s="863"/>
      <c r="Q132" s="863"/>
      <c r="R132" s="863"/>
      <c r="S132" s="863"/>
      <c r="T132" s="863"/>
      <c r="U132" s="863"/>
      <c r="V132" s="863"/>
      <c r="W132" s="863"/>
      <c r="X132" s="863"/>
      <c r="Y132" s="863"/>
      <c r="Z132" s="863"/>
      <c r="AA132" s="863"/>
      <c r="AB132" s="863"/>
      <c r="AC132" s="863"/>
      <c r="AD132" s="863"/>
      <c r="AE132" s="863"/>
      <c r="AF132" s="863"/>
      <c r="AG132" s="863"/>
      <c r="AH132" s="863"/>
      <c r="AI132" s="863"/>
      <c r="AJ132" s="1013"/>
      <c r="AK132" s="142"/>
      <c r="AL132" s="143"/>
    </row>
    <row r="133" spans="1:38" s="61" customFormat="1" ht="15" customHeight="1" thickBot="1">
      <c r="A133" s="791"/>
      <c r="B133" s="798"/>
      <c r="C133" s="799"/>
      <c r="D133" s="800"/>
      <c r="E133" s="800"/>
      <c r="F133" s="800"/>
      <c r="G133" s="800"/>
      <c r="H133" s="800"/>
      <c r="I133" s="800"/>
      <c r="J133" s="801"/>
      <c r="K133" s="802"/>
      <c r="L133" s="782"/>
      <c r="M133" s="1012"/>
      <c r="N133" s="863"/>
      <c r="O133" s="863"/>
      <c r="P133" s="863"/>
      <c r="Q133" s="863"/>
      <c r="R133" s="863"/>
      <c r="S133" s="863"/>
      <c r="T133" s="863"/>
      <c r="U133" s="863"/>
      <c r="V133" s="863"/>
      <c r="W133" s="863"/>
      <c r="X133" s="863"/>
      <c r="Y133" s="863"/>
      <c r="Z133" s="863"/>
      <c r="AA133" s="863"/>
      <c r="AB133" s="863"/>
      <c r="AC133" s="863"/>
      <c r="AD133" s="863"/>
      <c r="AE133" s="863"/>
      <c r="AF133" s="863"/>
      <c r="AG133" s="863"/>
      <c r="AH133" s="863"/>
      <c r="AI133" s="863"/>
      <c r="AJ133" s="1013"/>
      <c r="AK133" s="142"/>
      <c r="AL133" s="143"/>
    </row>
    <row r="134" spans="1:38" s="61" customFormat="1" ht="75" customHeight="1" thickBot="1">
      <c r="A134" s="791"/>
      <c r="B134" s="798"/>
      <c r="C134" s="799"/>
      <c r="D134" s="800"/>
      <c r="E134" s="800"/>
      <c r="F134" s="800"/>
      <c r="G134" s="800"/>
      <c r="H134" s="800"/>
      <c r="I134" s="800"/>
      <c r="J134" s="801"/>
      <c r="K134" s="490"/>
      <c r="L134" s="803"/>
      <c r="M134" s="779"/>
      <c r="N134" s="780"/>
      <c r="O134" s="780"/>
      <c r="P134" s="780"/>
      <c r="Q134" s="780"/>
      <c r="R134" s="780"/>
      <c r="S134" s="780"/>
      <c r="T134" s="780"/>
      <c r="U134" s="780"/>
      <c r="V134" s="780"/>
      <c r="W134" s="780"/>
      <c r="X134" s="780"/>
      <c r="Y134" s="780"/>
      <c r="Z134" s="780"/>
      <c r="AA134" s="780"/>
      <c r="AB134" s="780"/>
      <c r="AC134" s="780"/>
      <c r="AD134" s="780"/>
      <c r="AE134" s="780"/>
      <c r="AF134" s="780"/>
      <c r="AG134" s="780"/>
      <c r="AH134" s="780"/>
      <c r="AI134" s="780"/>
      <c r="AJ134" s="781"/>
      <c r="AK134" s="62"/>
      <c r="AL134" s="143"/>
    </row>
    <row r="135" spans="1:38" s="61" customFormat="1" ht="17.25" customHeight="1" thickBot="1">
      <c r="A135" s="791"/>
      <c r="B135" s="798"/>
      <c r="C135" s="799"/>
      <c r="D135" s="800"/>
      <c r="E135" s="800"/>
      <c r="F135" s="800"/>
      <c r="G135" s="800"/>
      <c r="H135" s="800"/>
      <c r="I135" s="800"/>
      <c r="J135" s="801"/>
      <c r="K135" s="491"/>
      <c r="L135" s="782"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2"/>
      <c r="B136" s="798"/>
      <c r="C136" s="799"/>
      <c r="D136" s="800"/>
      <c r="E136" s="800"/>
      <c r="F136" s="800"/>
      <c r="G136" s="800"/>
      <c r="H136" s="800"/>
      <c r="I136" s="800"/>
      <c r="J136" s="801"/>
      <c r="K136" s="495"/>
      <c r="L136" s="783"/>
      <c r="M136" s="784"/>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6"/>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0"/>
      <c r="B140" s="504" t="s">
        <v>300</v>
      </c>
      <c r="C140" s="793" t="s">
        <v>103</v>
      </c>
      <c r="D140" s="794"/>
      <c r="E140" s="794"/>
      <c r="F140" s="794"/>
      <c r="G140" s="794"/>
      <c r="H140" s="794"/>
      <c r="I140" s="794"/>
      <c r="J140" s="794"/>
      <c r="K140" s="794"/>
      <c r="L140" s="794"/>
      <c r="M140" s="794"/>
      <c r="N140" s="794"/>
      <c r="O140" s="794"/>
      <c r="P140" s="794"/>
      <c r="Q140" s="794"/>
      <c r="R140" s="794"/>
      <c r="S140" s="794"/>
      <c r="T140" s="794"/>
      <c r="U140" s="795"/>
      <c r="V140" s="795"/>
      <c r="W140" s="795"/>
      <c r="X140" s="795"/>
      <c r="Y140" s="795"/>
      <c r="Z140" s="795"/>
      <c r="AA140" s="795"/>
      <c r="AB140" s="795"/>
      <c r="AC140" s="795"/>
      <c r="AD140" s="795"/>
      <c r="AE140" s="795"/>
      <c r="AF140" s="795"/>
      <c r="AG140" s="795"/>
      <c r="AH140" s="795"/>
      <c r="AI140" s="795"/>
      <c r="AJ140" s="796"/>
      <c r="AK140" s="59"/>
      <c r="AL140" s="134"/>
    </row>
    <row r="141" spans="1:38" s="61" customFormat="1" ht="27" customHeight="1">
      <c r="A141" s="791"/>
      <c r="B141" s="804"/>
      <c r="C141" s="936" t="s">
        <v>314</v>
      </c>
      <c r="D141" s="937"/>
      <c r="E141" s="937"/>
      <c r="F141" s="937"/>
      <c r="G141" s="937"/>
      <c r="H141" s="937"/>
      <c r="I141" s="937"/>
      <c r="J141" s="938"/>
      <c r="K141" s="505"/>
      <c r="L141" s="506" t="s">
        <v>105</v>
      </c>
      <c r="M141" s="1031" t="s">
        <v>65</v>
      </c>
      <c r="N141" s="1032"/>
      <c r="O141" s="1032"/>
      <c r="P141" s="1032"/>
      <c r="Q141" s="1032"/>
      <c r="R141" s="1032"/>
      <c r="S141" s="1032"/>
      <c r="T141" s="1032"/>
      <c r="U141" s="1032"/>
      <c r="V141" s="1032"/>
      <c r="W141" s="1032"/>
      <c r="X141" s="1032"/>
      <c r="Y141" s="1032"/>
      <c r="Z141" s="1032"/>
      <c r="AA141" s="1032"/>
      <c r="AB141" s="1032"/>
      <c r="AC141" s="1032"/>
      <c r="AD141" s="1032"/>
      <c r="AE141" s="1032"/>
      <c r="AF141" s="1032"/>
      <c r="AG141" s="1032"/>
      <c r="AH141" s="1032"/>
      <c r="AI141" s="1032"/>
      <c r="AJ141" s="1033"/>
      <c r="AK141" s="59"/>
      <c r="AL141" s="137"/>
    </row>
    <row r="142" spans="1:38" s="61" customFormat="1" ht="40.5" customHeight="1">
      <c r="A142" s="791"/>
      <c r="B142" s="798"/>
      <c r="C142" s="799"/>
      <c r="D142" s="800"/>
      <c r="E142" s="800"/>
      <c r="F142" s="800"/>
      <c r="G142" s="800"/>
      <c r="H142" s="800"/>
      <c r="I142" s="800"/>
      <c r="J142" s="801"/>
      <c r="K142" s="507"/>
      <c r="L142" s="508" t="s">
        <v>308</v>
      </c>
      <c r="M142" s="772" t="s">
        <v>62</v>
      </c>
      <c r="N142" s="773"/>
      <c r="O142" s="773"/>
      <c r="P142" s="773"/>
      <c r="Q142" s="773"/>
      <c r="R142" s="773"/>
      <c r="S142" s="773"/>
      <c r="T142" s="773"/>
      <c r="U142" s="773"/>
      <c r="V142" s="773"/>
      <c r="W142" s="773"/>
      <c r="X142" s="773"/>
      <c r="Y142" s="773"/>
      <c r="Z142" s="773"/>
      <c r="AA142" s="773"/>
      <c r="AB142" s="773"/>
      <c r="AC142" s="773"/>
      <c r="AD142" s="773"/>
      <c r="AE142" s="773"/>
      <c r="AF142" s="773"/>
      <c r="AG142" s="773"/>
      <c r="AH142" s="773"/>
      <c r="AI142" s="773"/>
      <c r="AJ142" s="774"/>
      <c r="AK142" s="144"/>
      <c r="AL142" s="145"/>
    </row>
    <row r="143" spans="1:38" s="61" customFormat="1" ht="40.5" customHeight="1">
      <c r="A143" s="792"/>
      <c r="B143" s="798"/>
      <c r="C143" s="799"/>
      <c r="D143" s="800"/>
      <c r="E143" s="800"/>
      <c r="F143" s="800"/>
      <c r="G143" s="800"/>
      <c r="H143" s="800"/>
      <c r="I143" s="800"/>
      <c r="J143" s="801"/>
      <c r="K143" s="495"/>
      <c r="L143" s="509" t="s">
        <v>307</v>
      </c>
      <c r="M143" s="775" t="s">
        <v>66</v>
      </c>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7"/>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38" s="61" customFormat="1" ht="28.5" customHeight="1">
      <c r="A145" s="778" t="s">
        <v>170</v>
      </c>
      <c r="B145" s="778"/>
      <c r="C145" s="778"/>
      <c r="D145" s="778"/>
      <c r="E145" s="778"/>
      <c r="F145" s="778"/>
      <c r="G145" s="778"/>
      <c r="H145" s="778"/>
      <c r="I145" s="778"/>
      <c r="J145" s="778"/>
      <c r="K145" s="778"/>
      <c r="L145" s="778"/>
      <c r="M145" s="778"/>
      <c r="N145" s="778"/>
      <c r="O145" s="778"/>
      <c r="P145" s="778"/>
      <c r="Q145" s="778"/>
      <c r="R145" s="778"/>
      <c r="S145" s="778"/>
      <c r="T145" s="778"/>
      <c r="U145" s="778"/>
      <c r="V145" s="778"/>
      <c r="W145" s="778"/>
      <c r="X145" s="778"/>
      <c r="Y145" s="778"/>
      <c r="Z145" s="778"/>
      <c r="AA145" s="778"/>
      <c r="AB145" s="778"/>
      <c r="AC145" s="778"/>
      <c r="AD145" s="778"/>
      <c r="AE145" s="778"/>
      <c r="AF145" s="778"/>
      <c r="AG145" s="778"/>
      <c r="AH145" s="778"/>
      <c r="AI145" s="778"/>
      <c r="AJ145" s="778"/>
      <c r="AK145" s="144"/>
      <c r="AL145" s="134"/>
    </row>
    <row r="146" spans="1:46" ht="13.5">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1022" t="s">
        <v>434</v>
      </c>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766" t="s">
        <v>430</v>
      </c>
      <c r="B150" s="767"/>
      <c r="C150" s="767"/>
      <c r="D150" s="768"/>
      <c r="E150" s="787" t="s">
        <v>63</v>
      </c>
      <c r="F150" s="788"/>
      <c r="G150" s="788"/>
      <c r="H150" s="788"/>
      <c r="I150" s="788"/>
      <c r="J150" s="788"/>
      <c r="K150" s="788"/>
      <c r="L150" s="788"/>
      <c r="M150" s="788"/>
      <c r="N150" s="788"/>
      <c r="O150" s="788"/>
      <c r="P150" s="788"/>
      <c r="Q150" s="788"/>
      <c r="R150" s="788"/>
      <c r="S150" s="788"/>
      <c r="T150" s="788"/>
      <c r="U150" s="788"/>
      <c r="V150" s="788"/>
      <c r="W150" s="788"/>
      <c r="X150" s="788"/>
      <c r="Y150" s="788"/>
      <c r="Z150" s="788"/>
      <c r="AA150" s="788"/>
      <c r="AB150" s="788"/>
      <c r="AC150" s="788"/>
      <c r="AD150" s="788"/>
      <c r="AE150" s="788"/>
      <c r="AF150" s="788"/>
      <c r="AG150" s="788"/>
      <c r="AH150" s="788"/>
      <c r="AI150" s="788"/>
      <c r="AJ150" s="789"/>
      <c r="AK150" s="146"/>
      <c r="AT150" s="64"/>
    </row>
    <row r="151" spans="1:37" s="147" customFormat="1" ht="14.25" customHeight="1">
      <c r="A151" s="1025" t="s">
        <v>420</v>
      </c>
      <c r="B151" s="937"/>
      <c r="C151" s="937"/>
      <c r="D151" s="1026"/>
      <c r="E151" s="519"/>
      <c r="F151" s="922" t="s">
        <v>400</v>
      </c>
      <c r="G151" s="922"/>
      <c r="H151" s="922"/>
      <c r="I151" s="922"/>
      <c r="J151" s="922"/>
      <c r="K151" s="922"/>
      <c r="L151" s="922"/>
      <c r="M151" s="922"/>
      <c r="N151" s="922"/>
      <c r="O151" s="922"/>
      <c r="P151" s="922"/>
      <c r="Q151" s="922"/>
      <c r="R151" s="922"/>
      <c r="S151" s="922"/>
      <c r="T151" s="922"/>
      <c r="U151" s="922"/>
      <c r="V151" s="922"/>
      <c r="W151" s="922"/>
      <c r="X151" s="922"/>
      <c r="Y151" s="922"/>
      <c r="Z151" s="922"/>
      <c r="AA151" s="922"/>
      <c r="AB151" s="922"/>
      <c r="AC151" s="922"/>
      <c r="AD151" s="922"/>
      <c r="AE151" s="922"/>
      <c r="AF151" s="922"/>
      <c r="AG151" s="922"/>
      <c r="AH151" s="922"/>
      <c r="AI151" s="922"/>
      <c r="AJ151" s="923"/>
      <c r="AK151" s="146"/>
    </row>
    <row r="152" spans="1:37" s="147" customFormat="1" ht="13.5" customHeight="1">
      <c r="A152" s="1027"/>
      <c r="B152" s="800"/>
      <c r="C152" s="800"/>
      <c r="D152" s="1028"/>
      <c r="E152" s="520"/>
      <c r="F152" s="759" t="s">
        <v>401</v>
      </c>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c r="AF152" s="759"/>
      <c r="AG152" s="759"/>
      <c r="AH152" s="759"/>
      <c r="AI152" s="759"/>
      <c r="AJ152" s="521"/>
      <c r="AK152" s="146"/>
    </row>
    <row r="153" spans="1:37" s="147" customFormat="1" ht="13.5" customHeight="1">
      <c r="A153" s="1027"/>
      <c r="B153" s="800"/>
      <c r="C153" s="800"/>
      <c r="D153" s="1028"/>
      <c r="E153" s="520"/>
      <c r="F153" s="759" t="s">
        <v>426</v>
      </c>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521"/>
      <c r="AK153" s="146"/>
    </row>
    <row r="154" spans="1:37" s="147" customFormat="1" ht="13.5" customHeight="1">
      <c r="A154" s="1029"/>
      <c r="B154" s="795"/>
      <c r="C154" s="795"/>
      <c r="D154" s="1030"/>
      <c r="E154" s="522"/>
      <c r="F154" s="771" t="s">
        <v>427</v>
      </c>
      <c r="G154" s="771"/>
      <c r="H154" s="771"/>
      <c r="I154" s="771"/>
      <c r="J154" s="771"/>
      <c r="K154" s="771"/>
      <c r="L154" s="771"/>
      <c r="M154" s="771"/>
      <c r="N154" s="771"/>
      <c r="O154" s="771"/>
      <c r="P154" s="771"/>
      <c r="Q154" s="771"/>
      <c r="R154" s="771"/>
      <c r="S154" s="771"/>
      <c r="T154" s="771"/>
      <c r="U154" s="771"/>
      <c r="V154" s="771"/>
      <c r="W154" s="771"/>
      <c r="X154" s="771"/>
      <c r="Y154" s="771"/>
      <c r="Z154" s="771"/>
      <c r="AA154" s="771"/>
      <c r="AB154" s="771"/>
      <c r="AC154" s="771"/>
      <c r="AD154" s="771"/>
      <c r="AE154" s="771"/>
      <c r="AF154" s="771"/>
      <c r="AG154" s="771"/>
      <c r="AH154" s="771"/>
      <c r="AI154" s="771"/>
      <c r="AJ154" s="673"/>
      <c r="AK154" s="146"/>
    </row>
    <row r="155" spans="1:37" s="147" customFormat="1" ht="24.75" customHeight="1">
      <c r="A155" s="1025" t="s">
        <v>421</v>
      </c>
      <c r="B155" s="937"/>
      <c r="C155" s="937"/>
      <c r="D155" s="1026"/>
      <c r="E155" s="523"/>
      <c r="F155" s="758" t="s">
        <v>402</v>
      </c>
      <c r="G155" s="758"/>
      <c r="H155" s="758"/>
      <c r="I155" s="758"/>
      <c r="J155" s="758"/>
      <c r="K155" s="758"/>
      <c r="L155" s="758"/>
      <c r="M155" s="758"/>
      <c r="N155" s="758"/>
      <c r="O155" s="758"/>
      <c r="P155" s="758"/>
      <c r="Q155" s="758"/>
      <c r="R155" s="758"/>
      <c r="S155" s="758"/>
      <c r="T155" s="758"/>
      <c r="U155" s="758"/>
      <c r="V155" s="758"/>
      <c r="W155" s="758"/>
      <c r="X155" s="758"/>
      <c r="Y155" s="758"/>
      <c r="Z155" s="758"/>
      <c r="AA155" s="758"/>
      <c r="AB155" s="758"/>
      <c r="AC155" s="758"/>
      <c r="AD155" s="758"/>
      <c r="AE155" s="758"/>
      <c r="AF155" s="758"/>
      <c r="AG155" s="758"/>
      <c r="AH155" s="758"/>
      <c r="AI155" s="758"/>
      <c r="AJ155" s="674"/>
      <c r="AK155" s="146"/>
    </row>
    <row r="156" spans="1:37" s="61" customFormat="1" ht="13.5" customHeight="1">
      <c r="A156" s="1027"/>
      <c r="B156" s="800"/>
      <c r="C156" s="800"/>
      <c r="D156" s="1028"/>
      <c r="E156" s="525"/>
      <c r="F156" s="993" t="s">
        <v>403</v>
      </c>
      <c r="G156" s="993"/>
      <c r="H156" s="993"/>
      <c r="I156" s="993"/>
      <c r="J156" s="993"/>
      <c r="K156" s="993"/>
      <c r="L156" s="993"/>
      <c r="M156" s="993"/>
      <c r="N156" s="993"/>
      <c r="O156" s="993"/>
      <c r="P156" s="993"/>
      <c r="Q156" s="993"/>
      <c r="R156" s="993"/>
      <c r="S156" s="993"/>
      <c r="T156" s="993"/>
      <c r="U156" s="993"/>
      <c r="V156" s="993"/>
      <c r="W156" s="993"/>
      <c r="X156" s="993"/>
      <c r="Y156" s="993"/>
      <c r="Z156" s="993"/>
      <c r="AA156" s="993"/>
      <c r="AB156" s="993"/>
      <c r="AC156" s="993"/>
      <c r="AD156" s="993"/>
      <c r="AE156" s="993"/>
      <c r="AF156" s="993"/>
      <c r="AG156" s="993"/>
      <c r="AH156" s="993"/>
      <c r="AI156" s="993"/>
      <c r="AJ156" s="675"/>
      <c r="AK156" s="146"/>
    </row>
    <row r="157" spans="1:37" s="61" customFormat="1" ht="13.5" customHeight="1">
      <c r="A157" s="1027"/>
      <c r="B157" s="800"/>
      <c r="C157" s="800"/>
      <c r="D157" s="1028"/>
      <c r="E157" s="520"/>
      <c r="F157" s="759" t="s">
        <v>404</v>
      </c>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521"/>
      <c r="AK157" s="146"/>
    </row>
    <row r="158" spans="1:37" s="61" customFormat="1" ht="15.75" customHeight="1">
      <c r="A158" s="1029"/>
      <c r="B158" s="795"/>
      <c r="C158" s="795"/>
      <c r="D158" s="1030"/>
      <c r="E158" s="524"/>
      <c r="F158" s="917" t="s">
        <v>405</v>
      </c>
      <c r="G158" s="917"/>
      <c r="H158" s="917"/>
      <c r="I158" s="917"/>
      <c r="J158" s="917"/>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8"/>
      <c r="AK158" s="146"/>
    </row>
    <row r="159" spans="1:37" s="61" customFormat="1" ht="13.5" customHeight="1">
      <c r="A159" s="1025" t="s">
        <v>422</v>
      </c>
      <c r="B159" s="937"/>
      <c r="C159" s="937"/>
      <c r="D159" s="1026"/>
      <c r="E159" s="525"/>
      <c r="F159" s="993" t="s">
        <v>406</v>
      </c>
      <c r="G159" s="993"/>
      <c r="H159" s="993"/>
      <c r="I159" s="993"/>
      <c r="J159" s="993"/>
      <c r="K159" s="993"/>
      <c r="L159" s="993"/>
      <c r="M159" s="993"/>
      <c r="N159" s="993"/>
      <c r="O159" s="993"/>
      <c r="P159" s="993"/>
      <c r="Q159" s="993"/>
      <c r="R159" s="993"/>
      <c r="S159" s="993"/>
      <c r="T159" s="993"/>
      <c r="U159" s="993"/>
      <c r="V159" s="993"/>
      <c r="W159" s="993"/>
      <c r="X159" s="993"/>
      <c r="Y159" s="993"/>
      <c r="Z159" s="993"/>
      <c r="AA159" s="993"/>
      <c r="AB159" s="993"/>
      <c r="AC159" s="993"/>
      <c r="AD159" s="993"/>
      <c r="AE159" s="993"/>
      <c r="AF159" s="993"/>
      <c r="AG159" s="993"/>
      <c r="AH159" s="993"/>
      <c r="AI159" s="993"/>
      <c r="AJ159" s="675"/>
      <c r="AK159" s="146"/>
    </row>
    <row r="160" spans="1:37" s="61" customFormat="1" ht="22.5" customHeight="1">
      <c r="A160" s="1027"/>
      <c r="B160" s="800"/>
      <c r="C160" s="800"/>
      <c r="D160" s="1028"/>
      <c r="E160" s="520"/>
      <c r="F160" s="759" t="s">
        <v>407</v>
      </c>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c r="AF160" s="759"/>
      <c r="AG160" s="759"/>
      <c r="AH160" s="759"/>
      <c r="AI160" s="759"/>
      <c r="AJ160" s="521"/>
      <c r="AK160" s="146"/>
    </row>
    <row r="161" spans="1:37" s="61" customFormat="1" ht="13.5" customHeight="1">
      <c r="A161" s="1027"/>
      <c r="B161" s="800"/>
      <c r="C161" s="800"/>
      <c r="D161" s="1028"/>
      <c r="E161" s="520"/>
      <c r="F161" s="770" t="s">
        <v>408</v>
      </c>
      <c r="G161" s="770"/>
      <c r="H161" s="770"/>
      <c r="I161" s="770"/>
      <c r="J161" s="770"/>
      <c r="K161" s="770"/>
      <c r="L161" s="770"/>
      <c r="M161" s="770"/>
      <c r="N161" s="770"/>
      <c r="O161" s="770"/>
      <c r="P161" s="770"/>
      <c r="Q161" s="770"/>
      <c r="R161" s="770"/>
      <c r="S161" s="770"/>
      <c r="T161" s="770"/>
      <c r="U161" s="770"/>
      <c r="V161" s="770"/>
      <c r="W161" s="770"/>
      <c r="X161" s="770"/>
      <c r="Y161" s="770"/>
      <c r="Z161" s="770"/>
      <c r="AA161" s="770"/>
      <c r="AB161" s="770"/>
      <c r="AC161" s="770"/>
      <c r="AD161" s="770"/>
      <c r="AE161" s="770"/>
      <c r="AF161" s="770"/>
      <c r="AG161" s="770"/>
      <c r="AH161" s="770"/>
      <c r="AI161" s="770"/>
      <c r="AJ161" s="521"/>
      <c r="AK161" s="146"/>
    </row>
    <row r="162" spans="1:37" s="61" customFormat="1" ht="13.5" customHeight="1">
      <c r="A162" s="1029"/>
      <c r="B162" s="795"/>
      <c r="C162" s="795"/>
      <c r="D162" s="1030"/>
      <c r="E162" s="524"/>
      <c r="F162" s="764" t="s">
        <v>409</v>
      </c>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64"/>
      <c r="AJ162" s="676"/>
      <c r="AK162" s="146"/>
    </row>
    <row r="163" spans="1:37" s="61" customFormat="1" ht="21" customHeight="1">
      <c r="A163" s="1025" t="s">
        <v>423</v>
      </c>
      <c r="B163" s="937"/>
      <c r="C163" s="937"/>
      <c r="D163" s="1026"/>
      <c r="E163" s="525"/>
      <c r="F163" s="761" t="s">
        <v>410</v>
      </c>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1"/>
      <c r="AF163" s="761"/>
      <c r="AG163" s="761"/>
      <c r="AH163" s="761"/>
      <c r="AI163" s="761"/>
      <c r="AJ163" s="675"/>
      <c r="AK163" s="146"/>
    </row>
    <row r="164" spans="1:37" s="61" customFormat="1" ht="15" customHeight="1">
      <c r="A164" s="1027"/>
      <c r="B164" s="800"/>
      <c r="C164" s="800"/>
      <c r="D164" s="1028"/>
      <c r="E164" s="520"/>
      <c r="F164" s="769" t="s">
        <v>428</v>
      </c>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c r="AC164" s="769"/>
      <c r="AD164" s="769"/>
      <c r="AE164" s="769"/>
      <c r="AF164" s="769"/>
      <c r="AG164" s="769"/>
      <c r="AH164" s="769"/>
      <c r="AI164" s="769"/>
      <c r="AJ164" s="675"/>
      <c r="AK164" s="59"/>
    </row>
    <row r="165" spans="1:36" s="61" customFormat="1" ht="13.5" customHeight="1">
      <c r="A165" s="1027"/>
      <c r="B165" s="800"/>
      <c r="C165" s="800"/>
      <c r="D165" s="1028"/>
      <c r="E165" s="525"/>
      <c r="F165" s="761" t="s">
        <v>411</v>
      </c>
      <c r="G165" s="761"/>
      <c r="H165" s="761"/>
      <c r="I165" s="761"/>
      <c r="J165" s="761"/>
      <c r="K165" s="761"/>
      <c r="L165" s="761"/>
      <c r="M165" s="761"/>
      <c r="N165" s="761"/>
      <c r="O165" s="761"/>
      <c r="P165" s="761"/>
      <c r="Q165" s="761"/>
      <c r="R165" s="761"/>
      <c r="S165" s="761"/>
      <c r="T165" s="761"/>
      <c r="U165" s="761"/>
      <c r="V165" s="761"/>
      <c r="W165" s="761"/>
      <c r="X165" s="761"/>
      <c r="Y165" s="761"/>
      <c r="Z165" s="761"/>
      <c r="AA165" s="761"/>
      <c r="AB165" s="761"/>
      <c r="AC165" s="761"/>
      <c r="AD165" s="761"/>
      <c r="AE165" s="761"/>
      <c r="AF165" s="761"/>
      <c r="AG165" s="761"/>
      <c r="AH165" s="761"/>
      <c r="AI165" s="761"/>
      <c r="AJ165" s="677"/>
    </row>
    <row r="166" spans="1:36" s="61" customFormat="1" ht="15.75" customHeight="1">
      <c r="A166" s="1029"/>
      <c r="B166" s="795"/>
      <c r="C166" s="795"/>
      <c r="D166" s="1030"/>
      <c r="E166" s="524"/>
      <c r="F166" s="764" t="s">
        <v>412</v>
      </c>
      <c r="G166" s="764"/>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992"/>
    </row>
    <row r="167" spans="1:36" s="61" customFormat="1" ht="13.5" customHeight="1">
      <c r="A167" s="1025" t="s">
        <v>424</v>
      </c>
      <c r="B167" s="937"/>
      <c r="C167" s="937"/>
      <c r="D167" s="1026"/>
      <c r="E167" s="525"/>
      <c r="F167" s="761" t="s">
        <v>413</v>
      </c>
      <c r="G167" s="761"/>
      <c r="H167" s="761"/>
      <c r="I167" s="761"/>
      <c r="J167" s="761"/>
      <c r="K167" s="761"/>
      <c r="L167" s="761"/>
      <c r="M167" s="761"/>
      <c r="N167" s="761"/>
      <c r="O167" s="761"/>
      <c r="P167" s="761"/>
      <c r="Q167" s="761"/>
      <c r="R167" s="761"/>
      <c r="S167" s="761"/>
      <c r="T167" s="761"/>
      <c r="U167" s="761"/>
      <c r="V167" s="761"/>
      <c r="W167" s="761"/>
      <c r="X167" s="761"/>
      <c r="Y167" s="761"/>
      <c r="Z167" s="761"/>
      <c r="AA167" s="761"/>
      <c r="AB167" s="761"/>
      <c r="AC167" s="761"/>
      <c r="AD167" s="761"/>
      <c r="AE167" s="761"/>
      <c r="AF167" s="761"/>
      <c r="AG167" s="761"/>
      <c r="AH167" s="761"/>
      <c r="AI167" s="761"/>
      <c r="AJ167" s="675"/>
    </row>
    <row r="168" spans="1:36" s="61" customFormat="1" ht="21" customHeight="1">
      <c r="A168" s="1027"/>
      <c r="B168" s="800"/>
      <c r="C168" s="800"/>
      <c r="D168" s="1028"/>
      <c r="E168" s="520"/>
      <c r="F168" s="769" t="s">
        <v>414</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521"/>
    </row>
    <row r="169" spans="1:36" s="61" customFormat="1" ht="13.5" customHeight="1">
      <c r="A169" s="1027"/>
      <c r="B169" s="800"/>
      <c r="C169" s="800"/>
      <c r="D169" s="1028"/>
      <c r="E169" s="520"/>
      <c r="F169" s="769" t="s">
        <v>415</v>
      </c>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69"/>
      <c r="AD169" s="769"/>
      <c r="AE169" s="769"/>
      <c r="AF169" s="769"/>
      <c r="AG169" s="769"/>
      <c r="AH169" s="769"/>
      <c r="AI169" s="769"/>
      <c r="AJ169" s="521"/>
    </row>
    <row r="170" spans="1:36" s="61" customFormat="1" ht="13.5" customHeight="1">
      <c r="A170" s="1029"/>
      <c r="B170" s="795"/>
      <c r="C170" s="795"/>
      <c r="D170" s="1030"/>
      <c r="E170" s="524"/>
      <c r="F170" s="764" t="s">
        <v>416</v>
      </c>
      <c r="G170" s="764"/>
      <c r="H170" s="764"/>
      <c r="I170" s="764"/>
      <c r="J170" s="764"/>
      <c r="K170" s="764"/>
      <c r="L170" s="764"/>
      <c r="M170" s="764"/>
      <c r="N170" s="764"/>
      <c r="O170" s="764"/>
      <c r="P170" s="764"/>
      <c r="Q170" s="764"/>
      <c r="R170" s="764"/>
      <c r="S170" s="764"/>
      <c r="T170" s="764"/>
      <c r="U170" s="764"/>
      <c r="V170" s="764"/>
      <c r="W170" s="764"/>
      <c r="X170" s="764"/>
      <c r="Y170" s="764"/>
      <c r="Z170" s="764"/>
      <c r="AA170" s="764"/>
      <c r="AB170" s="764"/>
      <c r="AC170" s="764"/>
      <c r="AD170" s="764"/>
      <c r="AE170" s="764"/>
      <c r="AF170" s="764"/>
      <c r="AG170" s="764"/>
      <c r="AH170" s="764"/>
      <c r="AI170" s="764"/>
      <c r="AJ170" s="676"/>
    </row>
    <row r="171" spans="1:37" s="61" customFormat="1" ht="13.5" customHeight="1">
      <c r="A171" s="1025" t="s">
        <v>425</v>
      </c>
      <c r="B171" s="937"/>
      <c r="C171" s="937"/>
      <c r="D171" s="1026"/>
      <c r="E171" s="525"/>
      <c r="F171" s="762" t="s">
        <v>417</v>
      </c>
      <c r="G171" s="762"/>
      <c r="H171" s="762"/>
      <c r="I171" s="762"/>
      <c r="J171" s="762"/>
      <c r="K171" s="762"/>
      <c r="L171" s="762"/>
      <c r="M171" s="762"/>
      <c r="N171" s="762"/>
      <c r="O171" s="762"/>
      <c r="P171" s="762"/>
      <c r="Q171" s="762"/>
      <c r="R171" s="762"/>
      <c r="S171" s="762"/>
      <c r="T171" s="762"/>
      <c r="U171" s="762"/>
      <c r="V171" s="762"/>
      <c r="W171" s="762"/>
      <c r="X171" s="762"/>
      <c r="Y171" s="762"/>
      <c r="Z171" s="762"/>
      <c r="AA171" s="762"/>
      <c r="AB171" s="762"/>
      <c r="AC171" s="762"/>
      <c r="AD171" s="762"/>
      <c r="AE171" s="762"/>
      <c r="AF171" s="762"/>
      <c r="AG171" s="762"/>
      <c r="AH171" s="762"/>
      <c r="AI171" s="762"/>
      <c r="AJ171" s="763"/>
      <c r="AK171" s="144"/>
    </row>
    <row r="172" spans="1:37" s="61" customFormat="1" ht="13.5" customHeight="1">
      <c r="A172" s="1027"/>
      <c r="B172" s="800"/>
      <c r="C172" s="800"/>
      <c r="D172" s="1028"/>
      <c r="E172" s="520"/>
      <c r="F172" s="769" t="s">
        <v>429</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521"/>
      <c r="AK172" s="146"/>
    </row>
    <row r="173" spans="1:37" s="61" customFormat="1" ht="13.5" customHeight="1">
      <c r="A173" s="1027"/>
      <c r="B173" s="800"/>
      <c r="C173" s="800"/>
      <c r="D173" s="1028"/>
      <c r="E173" s="520"/>
      <c r="F173" s="769" t="s">
        <v>418</v>
      </c>
      <c r="G173" s="769"/>
      <c r="H173" s="769"/>
      <c r="I173" s="769"/>
      <c r="J173" s="769"/>
      <c r="K173" s="769"/>
      <c r="L173" s="769"/>
      <c r="M173" s="769"/>
      <c r="N173" s="769"/>
      <c r="O173" s="769"/>
      <c r="P173" s="769"/>
      <c r="Q173" s="769"/>
      <c r="R173" s="769"/>
      <c r="S173" s="769"/>
      <c r="T173" s="769"/>
      <c r="U173" s="769"/>
      <c r="V173" s="769"/>
      <c r="W173" s="769"/>
      <c r="X173" s="769"/>
      <c r="Y173" s="769"/>
      <c r="Z173" s="769"/>
      <c r="AA173" s="769"/>
      <c r="AB173" s="769"/>
      <c r="AC173" s="769"/>
      <c r="AD173" s="769"/>
      <c r="AE173" s="769"/>
      <c r="AF173" s="769"/>
      <c r="AG173" s="769"/>
      <c r="AH173" s="769"/>
      <c r="AI173" s="769"/>
      <c r="AJ173" s="521"/>
      <c r="AK173" s="146"/>
    </row>
    <row r="174" spans="1:37" s="61" customFormat="1" ht="13.5" customHeight="1" thickBot="1">
      <c r="A174" s="1029"/>
      <c r="B174" s="795"/>
      <c r="C174" s="795"/>
      <c r="D174" s="1030"/>
      <c r="E174" s="526"/>
      <c r="F174" s="760" t="s">
        <v>419</v>
      </c>
      <c r="G174" s="760"/>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760"/>
      <c r="AF174" s="760"/>
      <c r="AG174" s="760"/>
      <c r="AH174" s="760"/>
      <c r="AI174" s="760"/>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ht="13.5">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37" s="147" customFormat="1" ht="15" customHeight="1">
      <c r="A179" s="980" t="s">
        <v>41</v>
      </c>
      <c r="B179" s="981"/>
      <c r="C179" s="981"/>
      <c r="D179" s="982"/>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37" s="147" customFormat="1" ht="15" customHeight="1">
      <c r="A180" s="983"/>
      <c r="B180" s="984"/>
      <c r="C180" s="984"/>
      <c r="D180" s="985"/>
      <c r="E180" s="538"/>
      <c r="F180" s="769" t="s">
        <v>86</v>
      </c>
      <c r="G180" s="769"/>
      <c r="H180" s="769"/>
      <c r="I180" s="769"/>
      <c r="J180" s="769"/>
      <c r="K180" s="769"/>
      <c r="L180" s="769"/>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37" s="61" customFormat="1" ht="15" customHeight="1">
      <c r="A181" s="986" t="s">
        <v>42</v>
      </c>
      <c r="B181" s="987"/>
      <c r="C181" s="987"/>
      <c r="D181" s="988"/>
      <c r="E181" s="538"/>
      <c r="F181" s="773" t="s">
        <v>44</v>
      </c>
      <c r="G181" s="773"/>
      <c r="H181" s="773"/>
      <c r="I181" s="773"/>
      <c r="J181" s="773"/>
      <c r="K181" s="773"/>
      <c r="L181" s="773"/>
      <c r="M181" s="773"/>
      <c r="N181" s="773"/>
      <c r="O181" s="773"/>
      <c r="P181" s="773"/>
      <c r="Q181" s="773"/>
      <c r="R181" s="773"/>
      <c r="S181" s="773"/>
      <c r="T181" s="773"/>
      <c r="U181" s="540" t="s">
        <v>321</v>
      </c>
      <c r="V181" s="541"/>
      <c r="W181" s="541" t="s">
        <v>322</v>
      </c>
      <c r="X181" s="541"/>
      <c r="Y181" s="541"/>
      <c r="Z181" s="540"/>
      <c r="AA181" s="540"/>
      <c r="AB181" s="540"/>
      <c r="AC181" s="540"/>
      <c r="AD181" s="539"/>
      <c r="AE181" s="539"/>
      <c r="AF181" s="539"/>
      <c r="AG181" s="539"/>
      <c r="AH181" s="539"/>
      <c r="AI181" s="539"/>
      <c r="AJ181" s="521"/>
      <c r="AK181" s="59"/>
    </row>
    <row r="182" spans="1:37" s="61" customFormat="1" ht="15" customHeight="1" thickBot="1">
      <c r="A182" s="989"/>
      <c r="B182" s="990"/>
      <c r="C182" s="990"/>
      <c r="D182" s="991"/>
      <c r="E182" s="544"/>
      <c r="F182" s="545" t="s">
        <v>70</v>
      </c>
      <c r="G182" s="545"/>
      <c r="H182" s="765"/>
      <c r="I182" s="765"/>
      <c r="J182" s="765"/>
      <c r="K182" s="765"/>
      <c r="L182" s="765"/>
      <c r="M182" s="765"/>
      <c r="N182" s="765"/>
      <c r="O182" s="765"/>
      <c r="P182" s="765"/>
      <c r="Q182" s="765"/>
      <c r="R182" s="765"/>
      <c r="S182" s="765"/>
      <c r="T182" s="765"/>
      <c r="U182" s="765"/>
      <c r="V182" s="765"/>
      <c r="W182" s="765"/>
      <c r="X182" s="765"/>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37"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37" ht="14.25" thickBot="1">
      <c r="A185" s="551"/>
      <c r="B185" s="974" t="s">
        <v>117</v>
      </c>
      <c r="C185" s="975"/>
      <c r="D185" s="975"/>
      <c r="E185" s="975"/>
      <c r="F185" s="975"/>
      <c r="G185" s="975"/>
      <c r="H185" s="975"/>
      <c r="I185" s="975"/>
      <c r="J185" s="975"/>
      <c r="K185" s="975"/>
      <c r="L185" s="975"/>
      <c r="M185" s="975"/>
      <c r="N185" s="975"/>
      <c r="O185" s="975"/>
      <c r="P185" s="975"/>
      <c r="Q185" s="975"/>
      <c r="R185" s="975"/>
      <c r="S185" s="975"/>
      <c r="T185" s="975"/>
      <c r="U185" s="975"/>
      <c r="V185" s="975"/>
      <c r="W185" s="975"/>
      <c r="X185" s="975"/>
      <c r="Y185" s="976"/>
      <c r="Z185" s="969" t="s">
        <v>78</v>
      </c>
      <c r="AA185" s="969"/>
      <c r="AB185" s="969"/>
      <c r="AC185" s="969"/>
      <c r="AD185" s="969"/>
      <c r="AE185" s="969"/>
      <c r="AF185" s="969"/>
      <c r="AG185" s="969"/>
      <c r="AH185" s="970"/>
      <c r="AI185" s="553"/>
      <c r="AJ185" s="552"/>
      <c r="AK185" s="59"/>
    </row>
    <row r="186" spans="1:37"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977" t="s">
        <v>80</v>
      </c>
      <c r="AA186" s="978"/>
      <c r="AB186" s="978"/>
      <c r="AC186" s="978"/>
      <c r="AD186" s="978"/>
      <c r="AE186" s="978"/>
      <c r="AF186" s="978"/>
      <c r="AG186" s="978"/>
      <c r="AH186" s="979"/>
      <c r="AI186" s="551"/>
      <c r="AJ186" s="552"/>
      <c r="AK186" s="59"/>
    </row>
    <row r="187" spans="1:37"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71" t="s">
        <v>81</v>
      </c>
      <c r="AA187" s="972"/>
      <c r="AB187" s="972"/>
      <c r="AC187" s="972"/>
      <c r="AD187" s="972"/>
      <c r="AE187" s="972"/>
      <c r="AF187" s="972"/>
      <c r="AG187" s="972"/>
      <c r="AH187" s="973"/>
      <c r="AI187" s="551"/>
      <c r="AJ187" s="552"/>
      <c r="AK187" s="59"/>
    </row>
    <row r="188" spans="1:37"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71" t="s">
        <v>294</v>
      </c>
      <c r="AA188" s="972"/>
      <c r="AB188" s="972"/>
      <c r="AC188" s="972"/>
      <c r="AD188" s="972"/>
      <c r="AE188" s="972"/>
      <c r="AF188" s="972"/>
      <c r="AG188" s="972"/>
      <c r="AH188" s="973"/>
      <c r="AI188" s="551"/>
      <c r="AJ188" s="552"/>
      <c r="AK188" s="59"/>
    </row>
    <row r="189" spans="1:37"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71" t="s">
        <v>317</v>
      </c>
      <c r="AA189" s="972"/>
      <c r="AB189" s="972"/>
      <c r="AC189" s="972"/>
      <c r="AD189" s="972"/>
      <c r="AE189" s="972"/>
      <c r="AF189" s="972"/>
      <c r="AG189" s="972"/>
      <c r="AH189" s="973"/>
      <c r="AI189" s="551"/>
      <c r="AJ189" s="552"/>
      <c r="AK189" s="59"/>
    </row>
    <row r="190" spans="1:37" ht="25.5" customHeight="1">
      <c r="A190" s="551"/>
      <c r="B190" s="558"/>
      <c r="C190" s="964" t="s">
        <v>185</v>
      </c>
      <c r="D190" s="964"/>
      <c r="E190" s="964"/>
      <c r="F190" s="964"/>
      <c r="G190" s="964"/>
      <c r="H190" s="964"/>
      <c r="I190" s="964"/>
      <c r="J190" s="964"/>
      <c r="K190" s="964"/>
      <c r="L190" s="964"/>
      <c r="M190" s="964"/>
      <c r="N190" s="964"/>
      <c r="O190" s="964"/>
      <c r="P190" s="964"/>
      <c r="Q190" s="964"/>
      <c r="R190" s="964"/>
      <c r="S190" s="964"/>
      <c r="T190" s="964"/>
      <c r="U190" s="964"/>
      <c r="V190" s="964"/>
      <c r="W190" s="964"/>
      <c r="X190" s="964"/>
      <c r="Y190" s="965"/>
      <c r="Z190" s="966" t="s">
        <v>187</v>
      </c>
      <c r="AA190" s="967"/>
      <c r="AB190" s="967"/>
      <c r="AC190" s="967"/>
      <c r="AD190" s="967"/>
      <c r="AE190" s="967"/>
      <c r="AF190" s="967"/>
      <c r="AG190" s="967"/>
      <c r="AH190" s="968"/>
      <c r="AI190" s="551"/>
      <c r="AJ190" s="552"/>
      <c r="AK190" s="59"/>
    </row>
    <row r="191" spans="1:37" ht="25.5" customHeight="1">
      <c r="A191" s="551"/>
      <c r="B191" s="558"/>
      <c r="C191" s="964" t="s">
        <v>186</v>
      </c>
      <c r="D191" s="964"/>
      <c r="E191" s="964"/>
      <c r="F191" s="964"/>
      <c r="G191" s="964"/>
      <c r="H191" s="964"/>
      <c r="I191" s="964"/>
      <c r="J191" s="964"/>
      <c r="K191" s="964"/>
      <c r="L191" s="964"/>
      <c r="M191" s="964"/>
      <c r="N191" s="964"/>
      <c r="O191" s="964"/>
      <c r="P191" s="964"/>
      <c r="Q191" s="964"/>
      <c r="R191" s="964"/>
      <c r="S191" s="964"/>
      <c r="T191" s="964"/>
      <c r="U191" s="964"/>
      <c r="V191" s="964"/>
      <c r="W191" s="964"/>
      <c r="X191" s="964"/>
      <c r="Y191" s="965"/>
      <c r="Z191" s="806" t="s">
        <v>188</v>
      </c>
      <c r="AA191" s="807"/>
      <c r="AB191" s="807"/>
      <c r="AC191" s="807"/>
      <c r="AD191" s="807"/>
      <c r="AE191" s="807"/>
      <c r="AF191" s="807"/>
      <c r="AG191" s="807"/>
      <c r="AH191" s="924"/>
      <c r="AI191" s="551"/>
      <c r="AJ191" s="552"/>
      <c r="AK191" s="148"/>
    </row>
    <row r="192" spans="1:37"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60" t="s">
        <v>79</v>
      </c>
      <c r="AA192" s="961"/>
      <c r="AB192" s="961"/>
      <c r="AC192" s="961"/>
      <c r="AD192" s="961"/>
      <c r="AE192" s="961"/>
      <c r="AF192" s="961"/>
      <c r="AG192" s="961"/>
      <c r="AH192" s="962"/>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963" t="s">
        <v>196</v>
      </c>
      <c r="D195" s="963"/>
      <c r="E195" s="963"/>
      <c r="F195" s="963"/>
      <c r="G195" s="963"/>
      <c r="H195" s="963"/>
      <c r="I195" s="963"/>
      <c r="J195" s="963"/>
      <c r="K195" s="963"/>
      <c r="L195" s="963"/>
      <c r="M195" s="963"/>
      <c r="N195" s="963"/>
      <c r="O195" s="963"/>
      <c r="P195" s="963"/>
      <c r="Q195" s="963"/>
      <c r="R195" s="963"/>
      <c r="S195" s="963"/>
      <c r="T195" s="963"/>
      <c r="U195" s="963"/>
      <c r="V195" s="963"/>
      <c r="W195" s="963"/>
      <c r="X195" s="963"/>
      <c r="Y195" s="963"/>
      <c r="Z195" s="963"/>
      <c r="AA195" s="963"/>
      <c r="AB195" s="963"/>
      <c r="AC195" s="963"/>
      <c r="AD195" s="963"/>
      <c r="AE195" s="963"/>
      <c r="AF195" s="963"/>
      <c r="AG195" s="963"/>
      <c r="AH195" s="963"/>
      <c r="AI195" s="963"/>
      <c r="AJ195" s="963"/>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45" t="s">
        <v>351</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5"/>
      <c r="Y198" s="945"/>
      <c r="Z198" s="945"/>
      <c r="AA198" s="945"/>
      <c r="AB198" s="945"/>
      <c r="AC198" s="945"/>
      <c r="AD198" s="945"/>
      <c r="AE198" s="945"/>
      <c r="AF198" s="945"/>
      <c r="AG198" s="945"/>
      <c r="AH198" s="945"/>
      <c r="AI198" s="945"/>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46"/>
      <c r="E200" s="947"/>
      <c r="F200" s="578" t="s">
        <v>5</v>
      </c>
      <c r="G200" s="946"/>
      <c r="H200" s="947"/>
      <c r="I200" s="578" t="s">
        <v>4</v>
      </c>
      <c r="J200" s="946"/>
      <c r="K200" s="947"/>
      <c r="L200" s="578" t="s">
        <v>3</v>
      </c>
      <c r="M200" s="579"/>
      <c r="N200" s="948" t="s">
        <v>6</v>
      </c>
      <c r="O200" s="948"/>
      <c r="P200" s="948"/>
      <c r="Q200" s="949">
        <f>IF(G9="","",G9)</f>
      </c>
      <c r="R200" s="949"/>
      <c r="S200" s="949"/>
      <c r="T200" s="949"/>
      <c r="U200" s="949"/>
      <c r="V200" s="949"/>
      <c r="W200" s="949"/>
      <c r="X200" s="949"/>
      <c r="Y200" s="949"/>
      <c r="Z200" s="949"/>
      <c r="AA200" s="949"/>
      <c r="AB200" s="949"/>
      <c r="AC200" s="949"/>
      <c r="AD200" s="949"/>
      <c r="AE200" s="949"/>
      <c r="AF200" s="949"/>
      <c r="AG200" s="949"/>
      <c r="AH200" s="949"/>
      <c r="AI200" s="949"/>
      <c r="AJ200" s="950"/>
    </row>
    <row r="201" spans="1:36" s="151" customFormat="1" ht="13.5" customHeight="1">
      <c r="A201" s="580"/>
      <c r="B201" s="581"/>
      <c r="C201" s="582"/>
      <c r="D201" s="582"/>
      <c r="E201" s="582"/>
      <c r="F201" s="582"/>
      <c r="G201" s="582"/>
      <c r="H201" s="582"/>
      <c r="I201" s="582"/>
      <c r="J201" s="582"/>
      <c r="K201" s="582"/>
      <c r="L201" s="582"/>
      <c r="M201" s="582"/>
      <c r="N201" s="939" t="s">
        <v>113</v>
      </c>
      <c r="O201" s="939"/>
      <c r="P201" s="939"/>
      <c r="Q201" s="940" t="s">
        <v>114</v>
      </c>
      <c r="R201" s="940"/>
      <c r="S201" s="941"/>
      <c r="T201" s="941"/>
      <c r="U201" s="941"/>
      <c r="V201" s="941"/>
      <c r="W201" s="941"/>
      <c r="X201" s="942" t="s">
        <v>115</v>
      </c>
      <c r="Y201" s="942"/>
      <c r="Z201" s="941"/>
      <c r="AA201" s="941"/>
      <c r="AB201" s="941"/>
      <c r="AC201" s="941"/>
      <c r="AD201" s="941"/>
      <c r="AE201" s="941"/>
      <c r="AF201" s="941"/>
      <c r="AG201" s="941"/>
      <c r="AH201" s="941"/>
      <c r="AI201" s="943"/>
      <c r="AJ201" s="944"/>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ht="13.5">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ht="13.5">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ht="13.5">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ht="13.5">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ht="13.5">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ht="13.5">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ht="13.5">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ht="13.5">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ht="13.5">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ht="13.5">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ht="13.5">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ht="13.5">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ht="13.5">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ht="13.5">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ht="13.5">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ht="13.5">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ht="13.5">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ht="13.5">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ht="13.5">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ht="13.5">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ht="13.5">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ht="13.5">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ht="13.5">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ht="13.5">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ht="13.5">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ht="13.5">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ht="13.5">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ht="13.5">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ht="13.5">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ht="13.5">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ht="13.5">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ht="13.5">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ht="13.5">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ht="13.5">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ht="13.5">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ht="13.5">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ht="13.5">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ht="13.5">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ht="13.5">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ht="13.5">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ht="13.5">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ht="13.5">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ht="13.5">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ht="13.5">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ht="13.5">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ht="13.5">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ht="13.5">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ht="13.5">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ht="13.5">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ht="13.5">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ht="13.5">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ht="13.5">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ht="13.5">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ht="13.5">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ht="13.5">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ht="13.5">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ht="13.5">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ht="13.5">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ht="13.5">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ht="13.5">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ht="13.5">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ht="13.5">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ht="13.5">
      <c r="B267" s="162"/>
    </row>
  </sheetData>
  <sheetProtection formatCells="0" formatColumns="0" formatRows="0" insertColumns="0" insertRows="0" autoFilter="0"/>
  <mergeCells count="238">
    <mergeCell ref="P15:S15"/>
    <mergeCell ref="G15:J15"/>
    <mergeCell ref="A9:F9"/>
    <mergeCell ref="A14:F14"/>
    <mergeCell ref="G13:AJ13"/>
    <mergeCell ref="G14:AJ14"/>
    <mergeCell ref="G11:AJ11"/>
    <mergeCell ref="G12:AJ12"/>
    <mergeCell ref="A10:F12"/>
    <mergeCell ref="A13:F13"/>
    <mergeCell ref="A171:D174"/>
    <mergeCell ref="M141:AJ141"/>
    <mergeCell ref="A8:F8"/>
    <mergeCell ref="G8:AJ8"/>
    <mergeCell ref="G9:AJ9"/>
    <mergeCell ref="Y15:AB15"/>
    <mergeCell ref="A15:F15"/>
    <mergeCell ref="K15:O15"/>
    <mergeCell ref="T15:X15"/>
    <mergeCell ref="AC15:AJ15"/>
    <mergeCell ref="F170:AI170"/>
    <mergeCell ref="A151:D154"/>
    <mergeCell ref="A155:D158"/>
    <mergeCell ref="A159:D162"/>
    <mergeCell ref="A163:D166"/>
    <mergeCell ref="A167:D170"/>
    <mergeCell ref="F173:AI173"/>
    <mergeCell ref="F163:AI163"/>
    <mergeCell ref="V76:W76"/>
    <mergeCell ref="F181:T181"/>
    <mergeCell ref="F164:AI164"/>
    <mergeCell ref="M132:AJ133"/>
    <mergeCell ref="Q111:R111"/>
    <mergeCell ref="E115:AJ115"/>
    <mergeCell ref="E116:AJ116"/>
    <mergeCell ref="C131:AJ131"/>
    <mergeCell ref="AE59:AI59"/>
    <mergeCell ref="S59:W59"/>
    <mergeCell ref="B82:AJ82"/>
    <mergeCell ref="B79:AJ79"/>
    <mergeCell ref="A100:D100"/>
    <mergeCell ref="A90:D96"/>
    <mergeCell ref="AH76:AI76"/>
    <mergeCell ref="V91:AI91"/>
    <mergeCell ref="Y60:AC60"/>
    <mergeCell ref="Z65:AB65"/>
    <mergeCell ref="N67:P67"/>
    <mergeCell ref="AB55:AH55"/>
    <mergeCell ref="Y68:AC68"/>
    <mergeCell ref="AE68:AI68"/>
    <mergeCell ref="T63:V63"/>
    <mergeCell ref="Y62:AD63"/>
    <mergeCell ref="S62:W62"/>
    <mergeCell ref="Y59:AC59"/>
    <mergeCell ref="F157:AI157"/>
    <mergeCell ref="F159:AI159"/>
    <mergeCell ref="N26:AJ27"/>
    <mergeCell ref="Z76:AA76"/>
    <mergeCell ref="AC76:AD76"/>
    <mergeCell ref="B45:K45"/>
    <mergeCell ref="P102:AJ102"/>
    <mergeCell ref="O96:P96"/>
    <mergeCell ref="AI55:AJ55"/>
    <mergeCell ref="S61:W61"/>
    <mergeCell ref="B185:Y185"/>
    <mergeCell ref="Z187:AH187"/>
    <mergeCell ref="Z186:AH186"/>
    <mergeCell ref="Z188:AH188"/>
    <mergeCell ref="A179:D180"/>
    <mergeCell ref="A181:D182"/>
    <mergeCell ref="S60:W60"/>
    <mergeCell ref="S76:T76"/>
    <mergeCell ref="D74:AI74"/>
    <mergeCell ref="F75:AI75"/>
    <mergeCell ref="P76:Q76"/>
    <mergeCell ref="Z192:AH192"/>
    <mergeCell ref="C191:Y191"/>
    <mergeCell ref="Z190:AH190"/>
    <mergeCell ref="Z191:AH191"/>
    <mergeCell ref="C190:Y190"/>
    <mergeCell ref="AI201:AJ201"/>
    <mergeCell ref="B198:AI198"/>
    <mergeCell ref="D200:E200"/>
    <mergeCell ref="G200:H200"/>
    <mergeCell ref="J200:K200"/>
    <mergeCell ref="N200:P200"/>
    <mergeCell ref="Q200:AJ200"/>
    <mergeCell ref="Y61:AC61"/>
    <mergeCell ref="N201:P201"/>
    <mergeCell ref="Q201:R201"/>
    <mergeCell ref="S201:W201"/>
    <mergeCell ref="X201:Y201"/>
    <mergeCell ref="Z201:AH201"/>
    <mergeCell ref="AE64:AJ65"/>
    <mergeCell ref="C195:AJ195"/>
    <mergeCell ref="Z185:AH185"/>
    <mergeCell ref="Z189:AH189"/>
    <mergeCell ref="AF67:AH67"/>
    <mergeCell ref="E107:AJ107"/>
    <mergeCell ref="A103:D103"/>
    <mergeCell ref="A104:D111"/>
    <mergeCell ref="R96:S96"/>
    <mergeCell ref="E100:AJ100"/>
    <mergeCell ref="L96:N96"/>
    <mergeCell ref="V105:AI105"/>
    <mergeCell ref="L111:M111"/>
    <mergeCell ref="N111:O111"/>
    <mergeCell ref="F151:AJ151"/>
    <mergeCell ref="A115:D115"/>
    <mergeCell ref="A101:D102"/>
    <mergeCell ref="B84:AJ84"/>
    <mergeCell ref="C141:J143"/>
    <mergeCell ref="A131:A136"/>
    <mergeCell ref="A116:D116"/>
    <mergeCell ref="A148:AJ148"/>
    <mergeCell ref="AC36:AD36"/>
    <mergeCell ref="AH36:AI36"/>
    <mergeCell ref="B39:AJ39"/>
    <mergeCell ref="AB31:AH31"/>
    <mergeCell ref="B36:L36"/>
    <mergeCell ref="AI31:AJ31"/>
    <mergeCell ref="B32:B34"/>
    <mergeCell ref="AB35:AH35"/>
    <mergeCell ref="AI35:AJ35"/>
    <mergeCell ref="AB33:AH33"/>
    <mergeCell ref="B83:AJ83"/>
    <mergeCell ref="B41:AJ41"/>
    <mergeCell ref="AB54:AH54"/>
    <mergeCell ref="AI33:AJ33"/>
    <mergeCell ref="AB34:AH34"/>
    <mergeCell ref="AI34:AJ34"/>
    <mergeCell ref="P36:Q36"/>
    <mergeCell ref="S36:T36"/>
    <mergeCell ref="V36:W36"/>
    <mergeCell ref="Z36:AA36"/>
    <mergeCell ref="AE57:AJ57"/>
    <mergeCell ref="AE61:AI61"/>
    <mergeCell ref="AE58:AI58"/>
    <mergeCell ref="Z69:AB69"/>
    <mergeCell ref="AF69:AH69"/>
    <mergeCell ref="N63:P63"/>
    <mergeCell ref="AE66:AI66"/>
    <mergeCell ref="Y58:AC58"/>
    <mergeCell ref="S58:W58"/>
    <mergeCell ref="T69:V69"/>
    <mergeCell ref="Y1:AB1"/>
    <mergeCell ref="AC1:AJ1"/>
    <mergeCell ref="X70:Y70"/>
    <mergeCell ref="AC70:AD70"/>
    <mergeCell ref="E93:AJ93"/>
    <mergeCell ref="Z67:AB67"/>
    <mergeCell ref="S64:W64"/>
    <mergeCell ref="Y64:AC64"/>
    <mergeCell ref="S66:W66"/>
    <mergeCell ref="Y66:AC66"/>
    <mergeCell ref="T67:V67"/>
    <mergeCell ref="AI30:AJ30"/>
    <mergeCell ref="B31:AA31"/>
    <mergeCell ref="B30:AA30"/>
    <mergeCell ref="AB30:AH30"/>
    <mergeCell ref="B42:AJ42"/>
    <mergeCell ref="B40:AJ40"/>
    <mergeCell ref="AB32:AH32"/>
    <mergeCell ref="AI32:AJ32"/>
    <mergeCell ref="Y57:AD57"/>
    <mergeCell ref="B46:K46"/>
    <mergeCell ref="AD4:AE4"/>
    <mergeCell ref="AI29:AJ29"/>
    <mergeCell ref="H10:L10"/>
    <mergeCell ref="AE60:AI60"/>
    <mergeCell ref="B81:AJ81"/>
    <mergeCell ref="AB29:AH29"/>
    <mergeCell ref="D28:E28"/>
    <mergeCell ref="AB28:AH28"/>
    <mergeCell ref="AI28:AJ28"/>
    <mergeCell ref="D49:E49"/>
    <mergeCell ref="AB49:AH49"/>
    <mergeCell ref="AI49:AJ49"/>
    <mergeCell ref="B48:K48"/>
    <mergeCell ref="B47:K47"/>
    <mergeCell ref="AI54:AJ54"/>
    <mergeCell ref="AB53:AH53"/>
    <mergeCell ref="AI53:AJ53"/>
    <mergeCell ref="AI50:AJ50"/>
    <mergeCell ref="M46:AJ47"/>
    <mergeCell ref="AB50:AH50"/>
    <mergeCell ref="AB52:AH52"/>
    <mergeCell ref="AI52:AJ52"/>
    <mergeCell ref="T65:V65"/>
    <mergeCell ref="S57:X57"/>
    <mergeCell ref="AB56:AH56"/>
    <mergeCell ref="AI56:AJ56"/>
    <mergeCell ref="N65:P65"/>
    <mergeCell ref="AE62:AJ63"/>
    <mergeCell ref="A58:A66"/>
    <mergeCell ref="A89:D89"/>
    <mergeCell ref="B52:AA52"/>
    <mergeCell ref="B58:R58"/>
    <mergeCell ref="AB51:AH51"/>
    <mergeCell ref="AI51:AJ51"/>
    <mergeCell ref="B80:AJ80"/>
    <mergeCell ref="B62:J69"/>
    <mergeCell ref="S68:W68"/>
    <mergeCell ref="N69:P69"/>
    <mergeCell ref="E150:AJ150"/>
    <mergeCell ref="A140:A143"/>
    <mergeCell ref="C140:AJ140"/>
    <mergeCell ref="B132:B136"/>
    <mergeCell ref="C132:J136"/>
    <mergeCell ref="K132:K133"/>
    <mergeCell ref="L132:L134"/>
    <mergeCell ref="B141:B143"/>
    <mergeCell ref="M142:AJ142"/>
    <mergeCell ref="M143:AJ143"/>
    <mergeCell ref="A145:AJ145"/>
    <mergeCell ref="M134:AJ134"/>
    <mergeCell ref="L135:L136"/>
    <mergeCell ref="M136:AJ136"/>
    <mergeCell ref="H182:X182"/>
    <mergeCell ref="A150:D150"/>
    <mergeCell ref="F172:AI172"/>
    <mergeCell ref="F165:AI165"/>
    <mergeCell ref="F180:L180"/>
    <mergeCell ref="F161:AI161"/>
    <mergeCell ref="F154:AI154"/>
    <mergeCell ref="F168:AI168"/>
    <mergeCell ref="F169:AI169"/>
    <mergeCell ref="F152:AI152"/>
    <mergeCell ref="F155:AI155"/>
    <mergeCell ref="F153:AI153"/>
    <mergeCell ref="F174:AI174"/>
    <mergeCell ref="F167:AI167"/>
    <mergeCell ref="F171:AJ171"/>
    <mergeCell ref="F160:AI160"/>
    <mergeCell ref="F162:AI162"/>
    <mergeCell ref="F158:AJ158"/>
    <mergeCell ref="F166:AJ166"/>
    <mergeCell ref="F156:AI156"/>
  </mergeCells>
  <dataValidations count="3">
    <dataValidation allowBlank="1" showInputMessage="1" showErrorMessage="1" sqref="S36:T36 J200:K200 R49 D200:E200 O49 Z49 P36:Q36 Z36:AA36 AC36:AD36 O85:P85 R85:S85 P57:Q57 Y85:Z85 P76:Q76 AC76:AD76 Z76:AA76 S76:T76 AB85:AC85 G200:H200 A15 K15 T15 W70 AH70"/>
    <dataValidation allowBlank="1" showInputMessage="1" showErrorMessage="1" sqref="S89:S92 W202 S201 S101 S103:S105"/>
    <dataValidation type="list" allowBlank="1" showInputMessage="1" showErrorMessage="1" sqref="L96:N96">
      <formula1>"平成,令和"</formula1>
    </dataValidation>
  </dataValidations>
  <printOptions/>
  <pageMargins left="0.6299212598425197" right="0.15748031496062992" top="0.6299212598425197" bottom="0.2362204724409449" header="0.5118110236220472" footer="0.35433070866141736"/>
  <pageSetup horizontalDpi="600" verticalDpi="600" orientation="portrait" paperSize="9" scale="94" r:id="rId4"/>
  <rowBreaks count="5" manualBreakCount="5">
    <brk id="43" max="35" man="1"/>
    <brk id="85" max="35" man="1"/>
    <brk id="117" max="35" man="1"/>
    <brk id="145" max="35" man="1"/>
    <brk id="204" max="255" man="1"/>
  </rowBreaks>
  <drawing r:id="rId3"/>
  <legacyDrawing r:id="rId2"/>
</worksheet>
</file>

<file path=xl/worksheets/sheet4.xml><?xml version="1.0" encoding="utf-8"?>
<worksheet xmlns="http://schemas.openxmlformats.org/spreadsheetml/2006/main" xmlns:r="http://schemas.openxmlformats.org/officeDocument/2006/relationships">
  <dimension ref="A1:AH111"/>
  <sheetViews>
    <sheetView view="pageBreakPreview" zoomScale="77" zoomScaleNormal="85" zoomScaleSheetLayoutView="77" workbookViewId="0" topLeftCell="A1">
      <selection activeCell="S12" sqref="S12:T12"/>
    </sheetView>
  </sheetViews>
  <sheetFormatPr defaultColWidth="2.50390625" defaultRowHeight="13.5"/>
  <cols>
    <col min="1" max="1" width="5.625" style="58" customWidth="1"/>
    <col min="2" max="11" width="2.625" style="58" customWidth="1"/>
    <col min="12" max="13" width="11.75390625" style="58" customWidth="1"/>
    <col min="14" max="14" width="16.875" style="58" customWidth="1"/>
    <col min="15" max="15" width="37.50390625" style="58" customWidth="1"/>
    <col min="16" max="16" width="31.375" style="58" customWidth="1"/>
    <col min="17" max="17" width="10.625" style="58" customWidth="1"/>
    <col min="18" max="18" width="9.625" style="58" customWidth="1"/>
    <col min="19" max="19" width="13.625" style="58" customWidth="1"/>
    <col min="20" max="20" width="10.00390625" style="58" customWidth="1"/>
    <col min="21" max="21" width="6.75390625" style="58" customWidth="1"/>
    <col min="22" max="22" width="4.75390625" style="58" customWidth="1"/>
    <col min="23" max="23" width="3.625" style="58" customWidth="1"/>
    <col min="24" max="24" width="3.125" style="58" customWidth="1"/>
    <col min="25" max="25" width="3.625" style="58" customWidth="1"/>
    <col min="26" max="26" width="8.00390625" style="58" customWidth="1"/>
    <col min="27" max="27" width="3.625" style="58" customWidth="1"/>
    <col min="28" max="28" width="3.125" style="58" customWidth="1"/>
    <col min="29" max="29" width="3.625" style="58" customWidth="1"/>
    <col min="30" max="30" width="3.125" style="58" customWidth="1"/>
    <col min="31" max="31" width="2.50390625" style="58" customWidth="1"/>
    <col min="32" max="32" width="3.50390625" style="58" customWidth="1"/>
    <col min="33" max="33" width="5.875" style="58" customWidth="1"/>
    <col min="34" max="34" width="14.625" style="58" customWidth="1"/>
    <col min="35" max="16384" width="2.50390625" style="58" customWidth="1"/>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80" t="s">
        <v>6</v>
      </c>
      <c r="B3" s="1080"/>
      <c r="C3" s="1081"/>
      <c r="D3" s="1077">
        <f>IF('基本情報入力シート'!M16="","",'基本情報入力シート'!M16)</f>
      </c>
      <c r="E3" s="1078"/>
      <c r="F3" s="1078"/>
      <c r="G3" s="1078"/>
      <c r="H3" s="1078"/>
      <c r="I3" s="1078"/>
      <c r="J3" s="1078"/>
      <c r="K3" s="1078"/>
      <c r="L3" s="1078"/>
      <c r="M3" s="1078"/>
      <c r="N3" s="1078"/>
      <c r="O3" s="1079"/>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101" t="s">
        <v>319</v>
      </c>
      <c r="B5" s="1102"/>
      <c r="C5" s="1102"/>
      <c r="D5" s="1102"/>
      <c r="E5" s="1102"/>
      <c r="F5" s="1102"/>
      <c r="G5" s="1102"/>
      <c r="H5" s="1102"/>
      <c r="I5" s="1102"/>
      <c r="J5" s="1102"/>
      <c r="K5" s="1102"/>
      <c r="L5" s="1102"/>
      <c r="M5" s="1102"/>
      <c r="N5" s="1102"/>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0" t="s">
        <v>136</v>
      </c>
      <c r="S7" s="593" t="s">
        <v>47</v>
      </c>
      <c r="T7" s="594"/>
      <c r="U7" s="594"/>
      <c r="V7" s="594"/>
      <c r="W7" s="594"/>
      <c r="X7" s="594"/>
      <c r="Y7" s="594"/>
      <c r="Z7" s="594"/>
      <c r="AA7" s="594"/>
      <c r="AB7" s="594"/>
      <c r="AC7" s="594"/>
      <c r="AD7" s="594"/>
      <c r="AE7" s="594"/>
      <c r="AF7" s="594"/>
      <c r="AG7" s="594"/>
      <c r="AH7" s="595"/>
    </row>
    <row r="8" spans="1:34" ht="14.25">
      <c r="A8" s="1085"/>
      <c r="B8" s="1089"/>
      <c r="C8" s="1090"/>
      <c r="D8" s="1090"/>
      <c r="E8" s="1090"/>
      <c r="F8" s="1090"/>
      <c r="G8" s="1090"/>
      <c r="H8" s="1090"/>
      <c r="I8" s="1090"/>
      <c r="J8" s="1090"/>
      <c r="K8" s="1091"/>
      <c r="L8" s="1093"/>
      <c r="M8" s="596" t="s">
        <v>231</v>
      </c>
      <c r="N8" s="597"/>
      <c r="O8" s="1095"/>
      <c r="P8" s="1097"/>
      <c r="Q8" s="1099"/>
      <c r="R8" s="1074"/>
      <c r="S8" s="598"/>
      <c r="T8" s="1082" t="s">
        <v>105</v>
      </c>
      <c r="U8" s="1083"/>
      <c r="V8" s="1062" t="s">
        <v>106</v>
      </c>
      <c r="W8" s="1063"/>
      <c r="X8" s="1063"/>
      <c r="Y8" s="1063"/>
      <c r="Z8" s="1063"/>
      <c r="AA8" s="1063"/>
      <c r="AB8" s="1063"/>
      <c r="AC8" s="1063"/>
      <c r="AD8" s="1063"/>
      <c r="AE8" s="1063"/>
      <c r="AF8" s="1063"/>
      <c r="AG8" s="1064"/>
      <c r="AH8" s="599" t="s">
        <v>108</v>
      </c>
    </row>
    <row r="9" spans="1:34" ht="13.5" customHeight="1">
      <c r="A9" s="1085"/>
      <c r="B9" s="1089"/>
      <c r="C9" s="1090"/>
      <c r="D9" s="1090"/>
      <c r="E9" s="1090"/>
      <c r="F9" s="1090"/>
      <c r="G9" s="1090"/>
      <c r="H9" s="1090"/>
      <c r="I9" s="1090"/>
      <c r="J9" s="1090"/>
      <c r="K9" s="1091"/>
      <c r="L9" s="1093"/>
      <c r="M9" s="600"/>
      <c r="N9" s="601"/>
      <c r="O9" s="1095"/>
      <c r="P9" s="1097"/>
      <c r="Q9" s="1099"/>
      <c r="R9" s="1074"/>
      <c r="S9" s="1071" t="s">
        <v>100</v>
      </c>
      <c r="T9" s="1072" t="s">
        <v>223</v>
      </c>
      <c r="U9" s="1075" t="s">
        <v>133</v>
      </c>
      <c r="V9" s="1065" t="s">
        <v>134</v>
      </c>
      <c r="W9" s="1066"/>
      <c r="X9" s="1066"/>
      <c r="Y9" s="1066"/>
      <c r="Z9" s="1066"/>
      <c r="AA9" s="1066"/>
      <c r="AB9" s="1066"/>
      <c r="AC9" s="1066"/>
      <c r="AD9" s="1066"/>
      <c r="AE9" s="1066"/>
      <c r="AF9" s="1066"/>
      <c r="AG9" s="1067"/>
      <c r="AH9" s="1074" t="s">
        <v>242</v>
      </c>
    </row>
    <row r="10" spans="1:34" ht="150" customHeight="1">
      <c r="A10" s="1085"/>
      <c r="B10" s="1089"/>
      <c r="C10" s="1090"/>
      <c r="D10" s="1090"/>
      <c r="E10" s="1090"/>
      <c r="F10" s="1090"/>
      <c r="G10" s="1090"/>
      <c r="H10" s="1090"/>
      <c r="I10" s="1090"/>
      <c r="J10" s="1090"/>
      <c r="K10" s="1091"/>
      <c r="L10" s="1093"/>
      <c r="M10" s="602" t="s">
        <v>232</v>
      </c>
      <c r="N10" s="602" t="s">
        <v>233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f>IF('基本情報入力シート'!C33="","",'基本情報入力シート'!C33)</f>
      </c>
      <c r="C12" s="619">
        <f>IF('基本情報入力シート'!D33="","",'基本情報入力シート'!D33)</f>
      </c>
      <c r="D12" s="620">
        <f>IF('基本情報入力シート'!E33="","",'基本情報入力シート'!E33)</f>
      </c>
      <c r="E12" s="620">
        <f>IF('基本情報入力シート'!F33="","",'基本情報入力シート'!F33)</f>
      </c>
      <c r="F12" s="620">
        <f>IF('基本情報入力シート'!G33="","",'基本情報入力シート'!G33)</f>
      </c>
      <c r="G12" s="620">
        <f>IF('基本情報入力シート'!H33="","",'基本情報入力シート'!H33)</f>
      </c>
      <c r="H12" s="620">
        <f>IF('基本情報入力シート'!I33="","",'基本情報入力シート'!I33)</f>
      </c>
      <c r="I12" s="620">
        <f>IF('基本情報入力シート'!J33="","",'基本情報入力シート'!J33)</f>
      </c>
      <c r="J12" s="620">
        <f>IF('基本情報入力シート'!K33="","",'基本情報入力シート'!K33)</f>
      </c>
      <c r="K12" s="621">
        <f>IF('基本情報入力シート'!L33="","",'基本情報入力シート'!L33)</f>
      </c>
      <c r="L12" s="622">
        <f>IF('基本情報入力シート'!M33="","",'基本情報入力シート'!M33)</f>
      </c>
      <c r="M12" s="622">
        <f>IF('基本情報入力シート'!R33="","",'基本情報入力シート'!R33)</f>
      </c>
      <c r="N12" s="622">
        <f>IF('基本情報入力シート'!W33="","",'基本情報入力シート'!W33)</f>
      </c>
      <c r="O12" s="617">
        <f>IF('基本情報入力シート'!X33="","",'基本情報入力シート'!X33)</f>
      </c>
      <c r="P12" s="623">
        <f>IF('基本情報入力シート'!Y33="","",'基本情報入力シート'!Y33)</f>
      </c>
      <c r="Q12" s="624">
        <f>IF('基本情報入力シート'!Z33="","",'基本情報入力シート'!Z33)</f>
      </c>
      <c r="R12" s="625">
        <f>IF('基本情報入力シート'!AA33="","",'基本情報入力シート'!AA33)</f>
      </c>
      <c r="S12" s="626"/>
      <c r="T12" s="627"/>
      <c r="U12" s="628">
        <f>IF(P12="","",VLOOKUP(P12,'【参考】数式用'!$A$5:$I$28,MATCH(T12,'【参考】数式用'!$C$4:$G$4,0)+2,0))</f>
      </c>
      <c r="V12" s="260" t="s">
        <v>34</v>
      </c>
      <c r="W12" s="629"/>
      <c r="X12" s="257" t="s">
        <v>12</v>
      </c>
      <c r="Y12" s="629"/>
      <c r="Z12" s="409" t="s">
        <v>104</v>
      </c>
      <c r="AA12" s="630"/>
      <c r="AB12" s="257" t="s">
        <v>12</v>
      </c>
      <c r="AC12" s="630"/>
      <c r="AD12" s="257" t="s">
        <v>17</v>
      </c>
      <c r="AE12" s="631" t="s">
        <v>49</v>
      </c>
      <c r="AF12" s="632">
        <f>IF(W12&gt;=1,(AA12*12+AC12)-(W12*12+Y12)+1,"")</f>
      </c>
      <c r="AG12" s="633" t="s">
        <v>69</v>
      </c>
      <c r="AH12" s="634">
        <f>_xlfn.IFERROR(ROUNDDOWN(ROUND(Q12*R12,0)*U12,0)*AF12,"")</f>
      </c>
    </row>
    <row r="13" spans="1:34" ht="36.75" customHeight="1">
      <c r="A13" s="617">
        <f>A12+1</f>
        <v>2</v>
      </c>
      <c r="B13" s="618">
        <f>IF('基本情報入力シート'!C34="","",'基本情報入力シート'!C34)</f>
      </c>
      <c r="C13" s="619">
        <f>IF('基本情報入力シート'!D34="","",'基本情報入力シート'!D34)</f>
      </c>
      <c r="D13" s="620">
        <f>IF('基本情報入力シート'!E34="","",'基本情報入力シート'!E34)</f>
      </c>
      <c r="E13" s="620">
        <f>IF('基本情報入力シート'!F34="","",'基本情報入力シート'!F34)</f>
      </c>
      <c r="F13" s="620">
        <f>IF('基本情報入力シート'!G34="","",'基本情報入力シート'!G34)</f>
      </c>
      <c r="G13" s="620">
        <f>IF('基本情報入力シート'!H34="","",'基本情報入力シート'!H34)</f>
      </c>
      <c r="H13" s="620">
        <f>IF('基本情報入力シート'!I34="","",'基本情報入力シート'!I34)</f>
      </c>
      <c r="I13" s="620">
        <f>IF('基本情報入力シート'!J34="","",'基本情報入力シート'!J34)</f>
      </c>
      <c r="J13" s="620">
        <f>IF('基本情報入力シート'!K34="","",'基本情報入力シート'!K34)</f>
      </c>
      <c r="K13" s="621">
        <f>IF('基本情報入力シート'!L34="","",'基本情報入力シート'!L34)</f>
      </c>
      <c r="L13" s="622">
        <f>IF('基本情報入力シート'!M34="","",'基本情報入力シート'!M34)</f>
      </c>
      <c r="M13" s="622">
        <f>IF('基本情報入力シート'!R34="","",'基本情報入力シート'!R34)</f>
      </c>
      <c r="N13" s="622">
        <f>IF('基本情報入力シート'!W34="","",'基本情報入力シート'!W34)</f>
      </c>
      <c r="O13" s="617">
        <f>IF('基本情報入力シート'!X34="","",'基本情報入力シート'!X34)</f>
      </c>
      <c r="P13" s="623">
        <f>IF('基本情報入力シート'!Y34="","",'基本情報入力シート'!Y34)</f>
      </c>
      <c r="Q13" s="624">
        <f>IF('基本情報入力シート'!Z34="","",'基本情報入力シート'!Z34)</f>
      </c>
      <c r="R13" s="625">
        <f>IF('基本情報入力シート'!AA34="","",'基本情報入力シート'!AA34)</f>
      </c>
      <c r="S13" s="626"/>
      <c r="T13" s="627"/>
      <c r="U13" s="628">
        <f>IF(P13="","",VLOOKUP(P13,'【参考】数式用'!$A$5:$I$28,MATCH(T13,'【参考】数式用'!$C$4:$G$4,0)+2,0))</f>
      </c>
      <c r="V13" s="260" t="s">
        <v>34</v>
      </c>
      <c r="W13" s="629"/>
      <c r="X13" s="257" t="s">
        <v>12</v>
      </c>
      <c r="Y13" s="629"/>
      <c r="Z13" s="409" t="s">
        <v>104</v>
      </c>
      <c r="AA13" s="630"/>
      <c r="AB13" s="257" t="s">
        <v>12</v>
      </c>
      <c r="AC13" s="630"/>
      <c r="AD13" s="257" t="s">
        <v>17</v>
      </c>
      <c r="AE13" s="631" t="s">
        <v>49</v>
      </c>
      <c r="AF13" s="632">
        <f>IF(W13&gt;=1,(AA13*12+AC13)-(W13*12+Y13)+1,"")</f>
      </c>
      <c r="AG13" s="633" t="s">
        <v>69</v>
      </c>
      <c r="AH13" s="634">
        <f aca="true" t="shared" si="0" ref="AH13:AH76">_xlfn.IFERROR(ROUNDDOWN(ROUND(Q13*R13,0)*U13,0)*AF13,"")</f>
      </c>
    </row>
    <row r="14" spans="1:34" ht="36.75" customHeight="1">
      <c r="A14" s="617">
        <f aca="true" t="shared" si="1" ref="A14:A26">A13+1</f>
        <v>3</v>
      </c>
      <c r="B14" s="618">
        <f>IF('基本情報入力シート'!C35="","",'基本情報入力シート'!C35)</f>
      </c>
      <c r="C14" s="619">
        <f>IF('基本情報入力シート'!D35="","",'基本情報入力シート'!D35)</f>
      </c>
      <c r="D14" s="620">
        <f>IF('基本情報入力シート'!E35="","",'基本情報入力シート'!E35)</f>
      </c>
      <c r="E14" s="620">
        <f>IF('基本情報入力シート'!F35="","",'基本情報入力シート'!F35)</f>
      </c>
      <c r="F14" s="620">
        <f>IF('基本情報入力シート'!G35="","",'基本情報入力シート'!G35)</f>
      </c>
      <c r="G14" s="620">
        <f>IF('基本情報入力シート'!H35="","",'基本情報入力シート'!H35)</f>
      </c>
      <c r="H14" s="620">
        <f>IF('基本情報入力シート'!I35="","",'基本情報入力シート'!I35)</f>
      </c>
      <c r="I14" s="620">
        <f>IF('基本情報入力シート'!J35="","",'基本情報入力シート'!J35)</f>
      </c>
      <c r="J14" s="620">
        <f>IF('基本情報入力シート'!K35="","",'基本情報入力シート'!K35)</f>
      </c>
      <c r="K14" s="621">
        <f>IF('基本情報入力シート'!L35="","",'基本情報入力シート'!L35)</f>
      </c>
      <c r="L14" s="622">
        <f>IF('基本情報入力シート'!M35="","",'基本情報入力シート'!M35)</f>
      </c>
      <c r="M14" s="622">
        <f>IF('基本情報入力シート'!R35="","",'基本情報入力シート'!R35)</f>
      </c>
      <c r="N14" s="622">
        <f>IF('基本情報入力シート'!W35="","",'基本情報入力シート'!W35)</f>
      </c>
      <c r="O14" s="617">
        <f>IF('基本情報入力シート'!X35="","",'基本情報入力シート'!X35)</f>
      </c>
      <c r="P14" s="623">
        <f>IF('基本情報入力シート'!Y35="","",'基本情報入力シート'!Y35)</f>
      </c>
      <c r="Q14" s="624">
        <f>IF('基本情報入力シート'!Z35="","",'基本情報入力シート'!Z35)</f>
      </c>
      <c r="R14" s="625">
        <f>IF('基本情報入力シート'!AA35="","",'基本情報入力シート'!AA35)</f>
      </c>
      <c r="S14" s="626"/>
      <c r="T14" s="627"/>
      <c r="U14" s="628">
        <f>IF(P14="","",VLOOKUP(P14,'【参考】数式用'!$A$5:$I$28,MATCH(T14,'【参考】数式用'!$C$4:$G$4,0)+2,0))</f>
      </c>
      <c r="V14" s="260" t="s">
        <v>34</v>
      </c>
      <c r="W14" s="629"/>
      <c r="X14" s="257" t="s">
        <v>12</v>
      </c>
      <c r="Y14" s="629"/>
      <c r="Z14" s="409" t="s">
        <v>104</v>
      </c>
      <c r="AA14" s="630"/>
      <c r="AB14" s="257" t="s">
        <v>12</v>
      </c>
      <c r="AC14" s="630"/>
      <c r="AD14" s="257" t="s">
        <v>17</v>
      </c>
      <c r="AE14" s="631" t="s">
        <v>49</v>
      </c>
      <c r="AF14" s="632">
        <f>IF(W14&gt;=1,(AA14*12+AC14)-(W14*12+Y14)+1,"")</f>
      </c>
      <c r="AG14" s="633" t="s">
        <v>69</v>
      </c>
      <c r="AH14" s="634">
        <f t="shared" si="0"/>
      </c>
    </row>
    <row r="15" spans="1:34" ht="36.75" customHeight="1">
      <c r="A15" s="617">
        <f t="shared" si="1"/>
        <v>4</v>
      </c>
      <c r="B15" s="618">
        <f>IF('基本情報入力シート'!C36="","",'基本情報入力シート'!C36)</f>
      </c>
      <c r="C15" s="619">
        <f>IF('基本情報入力シート'!D36="","",'基本情報入力シート'!D36)</f>
      </c>
      <c r="D15" s="620">
        <f>IF('基本情報入力シート'!E36="","",'基本情報入力シート'!E36)</f>
      </c>
      <c r="E15" s="620">
        <f>IF('基本情報入力シート'!F36="","",'基本情報入力シート'!F36)</f>
      </c>
      <c r="F15" s="620">
        <f>IF('基本情報入力シート'!G36="","",'基本情報入力シート'!G36)</f>
      </c>
      <c r="G15" s="620">
        <f>IF('基本情報入力シート'!H36="","",'基本情報入力シート'!H36)</f>
      </c>
      <c r="H15" s="620">
        <f>IF('基本情報入力シート'!I36="","",'基本情報入力シート'!I36)</f>
      </c>
      <c r="I15" s="620">
        <f>IF('基本情報入力シート'!J36="","",'基本情報入力シート'!J36)</f>
      </c>
      <c r="J15" s="620">
        <f>IF('基本情報入力シート'!K36="","",'基本情報入力シート'!K36)</f>
      </c>
      <c r="K15" s="621">
        <f>IF('基本情報入力シート'!L36="","",'基本情報入力シート'!L36)</f>
      </c>
      <c r="L15" s="622">
        <f>IF('基本情報入力シート'!M36="","",'基本情報入力シート'!M36)</f>
      </c>
      <c r="M15" s="622">
        <f>IF('基本情報入力シート'!R36="","",'基本情報入力シート'!R36)</f>
      </c>
      <c r="N15" s="622">
        <f>IF('基本情報入力シート'!W36="","",'基本情報入力シート'!W36)</f>
      </c>
      <c r="O15" s="617">
        <f>IF('基本情報入力シート'!X36="","",'基本情報入力シート'!X36)</f>
      </c>
      <c r="P15" s="623">
        <f>IF('基本情報入力シート'!Y36="","",'基本情報入力シート'!Y36)</f>
      </c>
      <c r="Q15" s="624">
        <f>IF('基本情報入力シート'!Z36="","",'基本情報入力シート'!Z36)</f>
      </c>
      <c r="R15" s="625">
        <f>IF('基本情報入力シート'!AA36="","",'基本情報入力シート'!AA36)</f>
      </c>
      <c r="S15" s="626"/>
      <c r="T15" s="627"/>
      <c r="U15" s="628">
        <f>IF(P15="","",VLOOKUP(P15,'【参考】数式用'!$A$5:$I$28,MATCH(T15,'【参考】数式用'!$C$4:$G$4,0)+2,0))</f>
      </c>
      <c r="V15" s="260" t="s">
        <v>34</v>
      </c>
      <c r="W15" s="629"/>
      <c r="X15" s="257" t="s">
        <v>12</v>
      </c>
      <c r="Y15" s="629"/>
      <c r="Z15" s="409" t="s">
        <v>104</v>
      </c>
      <c r="AA15" s="630"/>
      <c r="AB15" s="257" t="s">
        <v>12</v>
      </c>
      <c r="AC15" s="630"/>
      <c r="AD15" s="257" t="s">
        <v>17</v>
      </c>
      <c r="AE15" s="631" t="s">
        <v>49</v>
      </c>
      <c r="AF15" s="632">
        <f>IF(W15&gt;=1,(AA15*12+AC15)-(W15*12+Y15)+1,"")</f>
      </c>
      <c r="AG15" s="633" t="s">
        <v>69</v>
      </c>
      <c r="AH15" s="634">
        <f t="shared" si="0"/>
      </c>
    </row>
    <row r="16" spans="1:34" ht="36.75" customHeight="1">
      <c r="A16" s="617">
        <f t="shared" si="1"/>
        <v>5</v>
      </c>
      <c r="B16" s="618">
        <f>IF('基本情報入力シート'!C37="","",'基本情報入力シート'!C37)</f>
      </c>
      <c r="C16" s="619">
        <f>IF('基本情報入力シート'!D37="","",'基本情報入力シート'!D37)</f>
      </c>
      <c r="D16" s="620">
        <f>IF('基本情報入力シート'!E37="","",'基本情報入力シート'!E37)</f>
      </c>
      <c r="E16" s="620">
        <f>IF('基本情報入力シート'!F37="","",'基本情報入力シート'!F37)</f>
      </c>
      <c r="F16" s="620">
        <f>IF('基本情報入力シート'!G37="","",'基本情報入力シート'!G37)</f>
      </c>
      <c r="G16" s="620">
        <f>IF('基本情報入力シート'!H37="","",'基本情報入力シート'!H37)</f>
      </c>
      <c r="H16" s="620">
        <f>IF('基本情報入力シート'!I37="","",'基本情報入力シート'!I37)</f>
      </c>
      <c r="I16" s="620">
        <f>IF('基本情報入力シート'!J37="","",'基本情報入力シート'!J37)</f>
      </c>
      <c r="J16" s="620">
        <f>IF('基本情報入力シート'!K37="","",'基本情報入力シート'!K37)</f>
      </c>
      <c r="K16" s="621">
        <f>IF('基本情報入力シート'!L37="","",'基本情報入力シート'!L37)</f>
      </c>
      <c r="L16" s="622">
        <f>IF('基本情報入力シート'!M37="","",'基本情報入力シート'!M37)</f>
      </c>
      <c r="M16" s="622">
        <f>IF('基本情報入力シート'!R37="","",'基本情報入力シート'!R37)</f>
      </c>
      <c r="N16" s="622">
        <f>IF('基本情報入力シート'!W37="","",'基本情報入力シート'!W37)</f>
      </c>
      <c r="O16" s="617">
        <f>IF('基本情報入力シート'!X37="","",'基本情報入力シート'!X37)</f>
      </c>
      <c r="P16" s="623">
        <f>IF('基本情報入力シート'!Y37="","",'基本情報入力シート'!Y37)</f>
      </c>
      <c r="Q16" s="624">
        <f>IF('基本情報入力シート'!Z37="","",'基本情報入力シート'!Z37)</f>
      </c>
      <c r="R16" s="625">
        <f>IF('基本情報入力シート'!AA37="","",'基本情報入力シート'!AA37)</f>
      </c>
      <c r="S16" s="626"/>
      <c r="T16" s="627"/>
      <c r="U16" s="628">
        <f>IF(P16="","",VLOOKUP(P16,'【参考】数式用'!$A$5:$I$28,MATCH(T16,'【参考】数式用'!$C$4:$G$4,0)+2,0))</f>
      </c>
      <c r="V16" s="260" t="s">
        <v>34</v>
      </c>
      <c r="W16" s="629"/>
      <c r="X16" s="257" t="s">
        <v>12</v>
      </c>
      <c r="Y16" s="629"/>
      <c r="Z16" s="409" t="s">
        <v>104</v>
      </c>
      <c r="AA16" s="630"/>
      <c r="AB16" s="257" t="s">
        <v>12</v>
      </c>
      <c r="AC16" s="630"/>
      <c r="AD16" s="257" t="s">
        <v>17</v>
      </c>
      <c r="AE16" s="631" t="s">
        <v>49</v>
      </c>
      <c r="AF16" s="632">
        <f>IF(W16&gt;=1,(AA16*12+AC16)-(W16*12+Y16)+1,"")</f>
      </c>
      <c r="AG16" s="633" t="s">
        <v>69</v>
      </c>
      <c r="AH16" s="634">
        <f t="shared" si="0"/>
      </c>
    </row>
    <row r="17" spans="1:34" ht="36.75" customHeight="1">
      <c r="A17" s="617">
        <f t="shared" si="1"/>
        <v>6</v>
      </c>
      <c r="B17" s="618">
        <f>IF('基本情報入力シート'!C38="","",'基本情報入力シート'!C38)</f>
      </c>
      <c r="C17" s="619">
        <f>IF('基本情報入力シート'!D38="","",'基本情報入力シート'!D38)</f>
      </c>
      <c r="D17" s="620">
        <f>IF('基本情報入力シート'!E38="","",'基本情報入力シート'!E38)</f>
      </c>
      <c r="E17" s="620">
        <f>IF('基本情報入力シート'!F38="","",'基本情報入力シート'!F38)</f>
      </c>
      <c r="F17" s="620">
        <f>IF('基本情報入力シート'!G38="","",'基本情報入力シート'!G38)</f>
      </c>
      <c r="G17" s="620">
        <f>IF('基本情報入力シート'!H38="","",'基本情報入力シート'!H38)</f>
      </c>
      <c r="H17" s="620">
        <f>IF('基本情報入力シート'!I38="","",'基本情報入力シート'!I38)</f>
      </c>
      <c r="I17" s="620">
        <f>IF('基本情報入力シート'!J38="","",'基本情報入力シート'!J38)</f>
      </c>
      <c r="J17" s="620">
        <f>IF('基本情報入力シート'!K38="","",'基本情報入力シート'!K38)</f>
      </c>
      <c r="K17" s="621">
        <f>IF('基本情報入力シート'!L38="","",'基本情報入力シート'!L38)</f>
      </c>
      <c r="L17" s="622">
        <f>IF('基本情報入力シート'!M38="","",'基本情報入力シート'!M38)</f>
      </c>
      <c r="M17" s="622">
        <f>IF('基本情報入力シート'!R38="","",'基本情報入力シート'!R38)</f>
      </c>
      <c r="N17" s="622">
        <f>IF('基本情報入力シート'!W38="","",'基本情報入力シート'!W38)</f>
      </c>
      <c r="O17" s="617">
        <f>IF('基本情報入力シート'!X38="","",'基本情報入力シート'!X38)</f>
      </c>
      <c r="P17" s="623">
        <f>IF('基本情報入力シート'!Y38="","",'基本情報入力シート'!Y38)</f>
      </c>
      <c r="Q17" s="624">
        <f>IF('基本情報入力シート'!Z38="","",'基本情報入力シート'!Z38)</f>
      </c>
      <c r="R17" s="625">
        <f>IF('基本情報入力シート'!AA38="","",'基本情報入力シート'!AA38)</f>
      </c>
      <c r="S17" s="626"/>
      <c r="T17" s="627"/>
      <c r="U17" s="628">
        <f>IF(P17="","",VLOOKUP(P17,'【参考】数式用'!$A$5:$I$28,MATCH(T17,'【参考】数式用'!$C$4:$G$4,0)+2,0))</f>
      </c>
      <c r="V17" s="260" t="s">
        <v>211</v>
      </c>
      <c r="W17" s="629"/>
      <c r="X17" s="257" t="s">
        <v>212</v>
      </c>
      <c r="Y17" s="629"/>
      <c r="Z17" s="409" t="s">
        <v>213</v>
      </c>
      <c r="AA17" s="630"/>
      <c r="AB17" s="257" t="s">
        <v>212</v>
      </c>
      <c r="AC17" s="630"/>
      <c r="AD17" s="257" t="s">
        <v>214</v>
      </c>
      <c r="AE17" s="631" t="s">
        <v>215</v>
      </c>
      <c r="AF17" s="632">
        <f aca="true" t="shared" si="2" ref="AF17:AF80">IF(W17&gt;=1,(AA17*12+AC17)-(W17*12+Y17)+1,"")</f>
      </c>
      <c r="AG17" s="633" t="s">
        <v>216</v>
      </c>
      <c r="AH17" s="634">
        <f t="shared" si="0"/>
      </c>
    </row>
    <row r="18" spans="1:34" ht="36.75" customHeight="1">
      <c r="A18" s="617">
        <f t="shared" si="1"/>
        <v>7</v>
      </c>
      <c r="B18" s="618">
        <f>IF('基本情報入力シート'!C39="","",'基本情報入力シート'!C39)</f>
      </c>
      <c r="C18" s="619">
        <f>IF('基本情報入力シート'!D39="","",'基本情報入力シート'!D39)</f>
      </c>
      <c r="D18" s="620">
        <f>IF('基本情報入力シート'!E39="","",'基本情報入力シート'!E39)</f>
      </c>
      <c r="E18" s="620">
        <f>IF('基本情報入力シート'!F39="","",'基本情報入力シート'!F39)</f>
      </c>
      <c r="F18" s="620">
        <f>IF('基本情報入力シート'!G39="","",'基本情報入力シート'!G39)</f>
      </c>
      <c r="G18" s="620">
        <f>IF('基本情報入力シート'!H39="","",'基本情報入力シート'!H39)</f>
      </c>
      <c r="H18" s="620">
        <f>IF('基本情報入力シート'!I39="","",'基本情報入力シート'!I39)</f>
      </c>
      <c r="I18" s="620">
        <f>IF('基本情報入力シート'!J39="","",'基本情報入力シート'!J39)</f>
      </c>
      <c r="J18" s="620">
        <f>IF('基本情報入力シート'!K39="","",'基本情報入力シート'!K39)</f>
      </c>
      <c r="K18" s="621">
        <f>IF('基本情報入力シート'!L39="","",'基本情報入力シート'!L39)</f>
      </c>
      <c r="L18" s="622">
        <f>IF('基本情報入力シート'!M39="","",'基本情報入力シート'!M39)</f>
      </c>
      <c r="M18" s="622">
        <f>IF('基本情報入力シート'!R39="","",'基本情報入力シート'!R39)</f>
      </c>
      <c r="N18" s="622">
        <f>IF('基本情報入力シート'!W39="","",'基本情報入力シート'!W39)</f>
      </c>
      <c r="O18" s="617">
        <f>IF('基本情報入力シート'!X39="","",'基本情報入力シート'!X39)</f>
      </c>
      <c r="P18" s="623">
        <f>IF('基本情報入力シート'!Y39="","",'基本情報入力シート'!Y39)</f>
      </c>
      <c r="Q18" s="624">
        <f>IF('基本情報入力シート'!Z39="","",'基本情報入力シート'!Z39)</f>
      </c>
      <c r="R18" s="625">
        <f>IF('基本情報入力シート'!AA39="","",'基本情報入力シート'!AA39)</f>
      </c>
      <c r="S18" s="626"/>
      <c r="T18" s="627"/>
      <c r="U18" s="628">
        <f>IF(P18="","",VLOOKUP(P18,'【参考】数式用'!$A$5:$I$28,MATCH(T18,'【参考】数式用'!$C$4:$G$4,0)+2,0))</f>
      </c>
      <c r="V18" s="260" t="s">
        <v>211</v>
      </c>
      <c r="W18" s="629"/>
      <c r="X18" s="257" t="s">
        <v>212</v>
      </c>
      <c r="Y18" s="629"/>
      <c r="Z18" s="409" t="s">
        <v>213</v>
      </c>
      <c r="AA18" s="630"/>
      <c r="AB18" s="257" t="s">
        <v>212</v>
      </c>
      <c r="AC18" s="630"/>
      <c r="AD18" s="257" t="s">
        <v>214</v>
      </c>
      <c r="AE18" s="631" t="s">
        <v>215</v>
      </c>
      <c r="AF18" s="632">
        <f t="shared" si="2"/>
      </c>
      <c r="AG18" s="633" t="s">
        <v>216</v>
      </c>
      <c r="AH18" s="634">
        <f t="shared" si="0"/>
      </c>
    </row>
    <row r="19" spans="1:34" ht="36.75" customHeight="1">
      <c r="A19" s="617">
        <f t="shared" si="1"/>
        <v>8</v>
      </c>
      <c r="B19" s="618">
        <f>IF('基本情報入力シート'!C40="","",'基本情報入力シート'!C40)</f>
      </c>
      <c r="C19" s="619">
        <f>IF('基本情報入力シート'!D40="","",'基本情報入力シート'!D40)</f>
      </c>
      <c r="D19" s="620">
        <f>IF('基本情報入力シート'!E40="","",'基本情報入力シート'!E40)</f>
      </c>
      <c r="E19" s="620">
        <f>IF('基本情報入力シート'!F40="","",'基本情報入力シート'!F40)</f>
      </c>
      <c r="F19" s="620">
        <f>IF('基本情報入力シート'!G40="","",'基本情報入力シート'!G40)</f>
      </c>
      <c r="G19" s="620">
        <f>IF('基本情報入力シート'!H40="","",'基本情報入力シート'!H40)</f>
      </c>
      <c r="H19" s="620">
        <f>IF('基本情報入力シート'!I40="","",'基本情報入力シート'!I40)</f>
      </c>
      <c r="I19" s="620">
        <f>IF('基本情報入力シート'!J40="","",'基本情報入力シート'!J40)</f>
      </c>
      <c r="J19" s="620">
        <f>IF('基本情報入力シート'!K40="","",'基本情報入力シート'!K40)</f>
      </c>
      <c r="K19" s="621">
        <f>IF('基本情報入力シート'!L40="","",'基本情報入力シート'!L40)</f>
      </c>
      <c r="L19" s="622">
        <f>IF('基本情報入力シート'!M40="","",'基本情報入力シート'!M40)</f>
      </c>
      <c r="M19" s="622">
        <f>IF('基本情報入力シート'!R40="","",'基本情報入力シート'!R40)</f>
      </c>
      <c r="N19" s="622">
        <f>IF('基本情報入力シート'!W40="","",'基本情報入力シート'!W40)</f>
      </c>
      <c r="O19" s="617">
        <f>IF('基本情報入力シート'!X40="","",'基本情報入力シート'!X40)</f>
      </c>
      <c r="P19" s="623">
        <f>IF('基本情報入力シート'!Y40="","",'基本情報入力シート'!Y40)</f>
      </c>
      <c r="Q19" s="624">
        <f>IF('基本情報入力シート'!Z40="","",'基本情報入力シート'!Z40)</f>
      </c>
      <c r="R19" s="625">
        <f>IF('基本情報入力シート'!AA40="","",'基本情報入力シート'!AA40)</f>
      </c>
      <c r="S19" s="626"/>
      <c r="T19" s="627"/>
      <c r="U19" s="628">
        <f>IF(P19="","",VLOOKUP(P19,'【参考】数式用'!$A$5:$I$28,MATCH(T19,'【参考】数式用'!$C$4:$G$4,0)+2,0))</f>
      </c>
      <c r="V19" s="260" t="s">
        <v>211</v>
      </c>
      <c r="W19" s="629"/>
      <c r="X19" s="257" t="s">
        <v>212</v>
      </c>
      <c r="Y19" s="629"/>
      <c r="Z19" s="409" t="s">
        <v>213</v>
      </c>
      <c r="AA19" s="630"/>
      <c r="AB19" s="257" t="s">
        <v>212</v>
      </c>
      <c r="AC19" s="630"/>
      <c r="AD19" s="257" t="s">
        <v>214</v>
      </c>
      <c r="AE19" s="631" t="s">
        <v>215</v>
      </c>
      <c r="AF19" s="632">
        <f t="shared" si="2"/>
      </c>
      <c r="AG19" s="633" t="s">
        <v>216</v>
      </c>
      <c r="AH19" s="634">
        <f t="shared" si="0"/>
      </c>
    </row>
    <row r="20" spans="1:34" ht="36.75" customHeight="1">
      <c r="A20" s="617">
        <f t="shared" si="1"/>
        <v>9</v>
      </c>
      <c r="B20" s="618">
        <f>IF('基本情報入力シート'!C41="","",'基本情報入力シート'!C41)</f>
      </c>
      <c r="C20" s="619">
        <f>IF('基本情報入力シート'!D41="","",'基本情報入力シート'!D41)</f>
      </c>
      <c r="D20" s="620">
        <f>IF('基本情報入力シート'!E41="","",'基本情報入力シート'!E41)</f>
      </c>
      <c r="E20" s="620">
        <f>IF('基本情報入力シート'!F41="","",'基本情報入力シート'!F41)</f>
      </c>
      <c r="F20" s="620">
        <f>IF('基本情報入力シート'!G41="","",'基本情報入力シート'!G41)</f>
      </c>
      <c r="G20" s="620">
        <f>IF('基本情報入力シート'!H41="","",'基本情報入力シート'!H41)</f>
      </c>
      <c r="H20" s="620">
        <f>IF('基本情報入力シート'!I41="","",'基本情報入力シート'!I41)</f>
      </c>
      <c r="I20" s="620">
        <f>IF('基本情報入力シート'!J41="","",'基本情報入力シート'!J41)</f>
      </c>
      <c r="J20" s="620">
        <f>IF('基本情報入力シート'!K41="","",'基本情報入力シート'!K41)</f>
      </c>
      <c r="K20" s="621">
        <f>IF('基本情報入力シート'!L41="","",'基本情報入力シート'!L41)</f>
      </c>
      <c r="L20" s="622">
        <f>IF('基本情報入力シート'!M41="","",'基本情報入力シート'!M41)</f>
      </c>
      <c r="M20" s="622">
        <f>IF('基本情報入力シート'!R41="","",'基本情報入力シート'!R41)</f>
      </c>
      <c r="N20" s="622">
        <f>IF('基本情報入力シート'!W41="","",'基本情報入力シート'!W41)</f>
      </c>
      <c r="O20" s="617">
        <f>IF('基本情報入力シート'!X41="","",'基本情報入力シート'!X41)</f>
      </c>
      <c r="P20" s="623">
        <f>IF('基本情報入力シート'!Y41="","",'基本情報入力シート'!Y41)</f>
      </c>
      <c r="Q20" s="624">
        <f>IF('基本情報入力シート'!Z41="","",'基本情報入力シート'!Z41)</f>
      </c>
      <c r="R20" s="625">
        <f>IF('基本情報入力シート'!AA41="","",'基本情報入力シート'!AA41)</f>
      </c>
      <c r="S20" s="626"/>
      <c r="T20" s="627"/>
      <c r="U20" s="628">
        <f>IF(P20="","",VLOOKUP(P20,'【参考】数式用'!$A$5:$I$28,MATCH(T20,'【参考】数式用'!$C$4:$G$4,0)+2,0))</f>
      </c>
      <c r="V20" s="260" t="s">
        <v>211</v>
      </c>
      <c r="W20" s="629"/>
      <c r="X20" s="257" t="s">
        <v>212</v>
      </c>
      <c r="Y20" s="629"/>
      <c r="Z20" s="409" t="s">
        <v>213</v>
      </c>
      <c r="AA20" s="630"/>
      <c r="AB20" s="257" t="s">
        <v>212</v>
      </c>
      <c r="AC20" s="630"/>
      <c r="AD20" s="257" t="s">
        <v>214</v>
      </c>
      <c r="AE20" s="631" t="s">
        <v>215</v>
      </c>
      <c r="AF20" s="632">
        <f t="shared" si="2"/>
      </c>
      <c r="AG20" s="633" t="s">
        <v>216</v>
      </c>
      <c r="AH20" s="634">
        <f t="shared" si="0"/>
      </c>
    </row>
    <row r="21" spans="1:34" ht="36.75" customHeight="1">
      <c r="A21" s="617">
        <f t="shared" si="1"/>
        <v>10</v>
      </c>
      <c r="B21" s="618">
        <f>IF('基本情報入力シート'!C42="","",'基本情報入力シート'!C42)</f>
      </c>
      <c r="C21" s="619">
        <f>IF('基本情報入力シート'!D42="","",'基本情報入力シート'!D42)</f>
      </c>
      <c r="D21" s="620">
        <f>IF('基本情報入力シート'!E42="","",'基本情報入力シート'!E42)</f>
      </c>
      <c r="E21" s="620">
        <f>IF('基本情報入力シート'!F42="","",'基本情報入力シート'!F42)</f>
      </c>
      <c r="F21" s="620">
        <f>IF('基本情報入力シート'!G42="","",'基本情報入力シート'!G42)</f>
      </c>
      <c r="G21" s="620">
        <f>IF('基本情報入力シート'!H42="","",'基本情報入力シート'!H42)</f>
      </c>
      <c r="H21" s="620">
        <f>IF('基本情報入力シート'!I42="","",'基本情報入力シート'!I42)</f>
      </c>
      <c r="I21" s="620">
        <f>IF('基本情報入力シート'!J42="","",'基本情報入力シート'!J42)</f>
      </c>
      <c r="J21" s="620">
        <f>IF('基本情報入力シート'!K42="","",'基本情報入力シート'!K42)</f>
      </c>
      <c r="K21" s="621">
        <f>IF('基本情報入力シート'!L42="","",'基本情報入力シート'!L42)</f>
      </c>
      <c r="L21" s="622">
        <f>IF('基本情報入力シート'!M42="","",'基本情報入力シート'!M42)</f>
      </c>
      <c r="M21" s="622">
        <f>IF('基本情報入力シート'!R42="","",'基本情報入力シート'!R42)</f>
      </c>
      <c r="N21" s="622">
        <f>IF('基本情報入力シート'!W42="","",'基本情報入力シート'!W42)</f>
      </c>
      <c r="O21" s="617">
        <f>IF('基本情報入力シート'!X42="","",'基本情報入力シート'!X42)</f>
      </c>
      <c r="P21" s="623">
        <f>IF('基本情報入力シート'!Y42="","",'基本情報入力シート'!Y42)</f>
      </c>
      <c r="Q21" s="624">
        <f>IF('基本情報入力シート'!Z42="","",'基本情報入力シート'!Z42)</f>
      </c>
      <c r="R21" s="625">
        <f>IF('基本情報入力シート'!AA42="","",'基本情報入力シート'!AA42)</f>
      </c>
      <c r="S21" s="626"/>
      <c r="T21" s="627"/>
      <c r="U21" s="628">
        <f>IF(P21="","",VLOOKUP(P21,'【参考】数式用'!$A$5:$I$28,MATCH(T21,'【参考】数式用'!$C$4:$G$4,0)+2,0))</f>
      </c>
      <c r="V21" s="260" t="s">
        <v>211</v>
      </c>
      <c r="W21" s="629"/>
      <c r="X21" s="257" t="s">
        <v>212</v>
      </c>
      <c r="Y21" s="629"/>
      <c r="Z21" s="409" t="s">
        <v>213</v>
      </c>
      <c r="AA21" s="630"/>
      <c r="AB21" s="257" t="s">
        <v>212</v>
      </c>
      <c r="AC21" s="630"/>
      <c r="AD21" s="257" t="s">
        <v>214</v>
      </c>
      <c r="AE21" s="631" t="s">
        <v>215</v>
      </c>
      <c r="AF21" s="632">
        <f t="shared" si="2"/>
      </c>
      <c r="AG21" s="633" t="s">
        <v>216</v>
      </c>
      <c r="AH21" s="634">
        <f t="shared" si="0"/>
      </c>
    </row>
    <row r="22" spans="1:34" ht="36.75" customHeight="1">
      <c r="A22" s="617">
        <f t="shared" si="1"/>
        <v>11</v>
      </c>
      <c r="B22" s="618">
        <f>IF('基本情報入力シート'!C43="","",'基本情報入力シート'!C43)</f>
      </c>
      <c r="C22" s="619">
        <f>IF('基本情報入力シート'!D43="","",'基本情報入力シート'!D43)</f>
      </c>
      <c r="D22" s="620">
        <f>IF('基本情報入力シート'!E43="","",'基本情報入力シート'!E43)</f>
      </c>
      <c r="E22" s="620">
        <f>IF('基本情報入力シート'!F43="","",'基本情報入力シート'!F43)</f>
      </c>
      <c r="F22" s="620">
        <f>IF('基本情報入力シート'!G43="","",'基本情報入力シート'!G43)</f>
      </c>
      <c r="G22" s="620">
        <f>IF('基本情報入力シート'!H43="","",'基本情報入力シート'!H43)</f>
      </c>
      <c r="H22" s="620">
        <f>IF('基本情報入力シート'!I43="","",'基本情報入力シート'!I43)</f>
      </c>
      <c r="I22" s="620">
        <f>IF('基本情報入力シート'!J43="","",'基本情報入力シート'!J43)</f>
      </c>
      <c r="J22" s="620">
        <f>IF('基本情報入力シート'!K43="","",'基本情報入力シート'!K43)</f>
      </c>
      <c r="K22" s="621">
        <f>IF('基本情報入力シート'!L43="","",'基本情報入力シート'!L43)</f>
      </c>
      <c r="L22" s="622">
        <f>IF('基本情報入力シート'!M43="","",'基本情報入力シート'!M43)</f>
      </c>
      <c r="M22" s="622">
        <f>IF('基本情報入力シート'!R43="","",'基本情報入力シート'!R43)</f>
      </c>
      <c r="N22" s="622">
        <f>IF('基本情報入力シート'!W43="","",'基本情報入力シート'!W43)</f>
      </c>
      <c r="O22" s="617">
        <f>IF('基本情報入力シート'!X43="","",'基本情報入力シート'!X43)</f>
      </c>
      <c r="P22" s="623">
        <f>IF('基本情報入力シート'!Y43="","",'基本情報入力シート'!Y43)</f>
      </c>
      <c r="Q22" s="624">
        <f>IF('基本情報入力シート'!Z43="","",'基本情報入力シート'!Z43)</f>
      </c>
      <c r="R22" s="625">
        <f>IF('基本情報入力シート'!AA43="","",'基本情報入力シート'!AA43)</f>
      </c>
      <c r="S22" s="626"/>
      <c r="T22" s="627"/>
      <c r="U22" s="628">
        <f>IF(P22="","",VLOOKUP(P22,'【参考】数式用'!$A$5:$I$28,MATCH(T22,'【参考】数式用'!$C$4:$G$4,0)+2,0))</f>
      </c>
      <c r="V22" s="260" t="s">
        <v>211</v>
      </c>
      <c r="W22" s="629"/>
      <c r="X22" s="257" t="s">
        <v>212</v>
      </c>
      <c r="Y22" s="629"/>
      <c r="Z22" s="409" t="s">
        <v>213</v>
      </c>
      <c r="AA22" s="630"/>
      <c r="AB22" s="257" t="s">
        <v>212</v>
      </c>
      <c r="AC22" s="630"/>
      <c r="AD22" s="257" t="s">
        <v>214</v>
      </c>
      <c r="AE22" s="631" t="s">
        <v>215</v>
      </c>
      <c r="AF22" s="632">
        <f t="shared" si="2"/>
      </c>
      <c r="AG22" s="633" t="s">
        <v>216</v>
      </c>
      <c r="AH22" s="634">
        <f t="shared" si="0"/>
      </c>
    </row>
    <row r="23" spans="1:34" ht="36.75" customHeight="1">
      <c r="A23" s="617">
        <f t="shared" si="1"/>
        <v>12</v>
      </c>
      <c r="B23" s="618">
        <f>IF('基本情報入力シート'!C44="","",'基本情報入力シート'!C44)</f>
      </c>
      <c r="C23" s="619">
        <f>IF('基本情報入力シート'!D44="","",'基本情報入力シート'!D44)</f>
      </c>
      <c r="D23" s="620">
        <f>IF('基本情報入力シート'!E44="","",'基本情報入力シート'!E44)</f>
      </c>
      <c r="E23" s="620">
        <f>IF('基本情報入力シート'!F44="","",'基本情報入力シート'!F44)</f>
      </c>
      <c r="F23" s="620">
        <f>IF('基本情報入力シート'!G44="","",'基本情報入力シート'!G44)</f>
      </c>
      <c r="G23" s="620">
        <f>IF('基本情報入力シート'!H44="","",'基本情報入力シート'!H44)</f>
      </c>
      <c r="H23" s="620">
        <f>IF('基本情報入力シート'!I44="","",'基本情報入力シート'!I44)</f>
      </c>
      <c r="I23" s="620">
        <f>IF('基本情報入力シート'!J44="","",'基本情報入力シート'!J44)</f>
      </c>
      <c r="J23" s="620">
        <f>IF('基本情報入力シート'!K44="","",'基本情報入力シート'!K44)</f>
      </c>
      <c r="K23" s="621">
        <f>IF('基本情報入力シート'!L44="","",'基本情報入力シート'!L44)</f>
      </c>
      <c r="L23" s="622">
        <f>IF('基本情報入力シート'!M44="","",'基本情報入力シート'!M44)</f>
      </c>
      <c r="M23" s="622">
        <f>IF('基本情報入力シート'!R44="","",'基本情報入力シート'!R44)</f>
      </c>
      <c r="N23" s="622">
        <f>IF('基本情報入力シート'!W44="","",'基本情報入力シート'!W44)</f>
      </c>
      <c r="O23" s="617">
        <f>IF('基本情報入力シート'!X44="","",'基本情報入力シート'!X44)</f>
      </c>
      <c r="P23" s="623">
        <f>IF('基本情報入力シート'!Y44="","",'基本情報入力シート'!Y44)</f>
      </c>
      <c r="Q23" s="624">
        <f>IF('基本情報入力シート'!Z44="","",'基本情報入力シート'!Z44)</f>
      </c>
      <c r="R23" s="625">
        <f>IF('基本情報入力シート'!AA44="","",'基本情報入力シート'!AA44)</f>
      </c>
      <c r="S23" s="626"/>
      <c r="T23" s="627"/>
      <c r="U23" s="628">
        <f>IF(P23="","",VLOOKUP(P23,'【参考】数式用'!$A$5:$I$28,MATCH(T23,'【参考】数式用'!$C$4:$G$4,0)+2,0))</f>
      </c>
      <c r="V23" s="260" t="s">
        <v>211</v>
      </c>
      <c r="W23" s="629"/>
      <c r="X23" s="257" t="s">
        <v>212</v>
      </c>
      <c r="Y23" s="629"/>
      <c r="Z23" s="409" t="s">
        <v>213</v>
      </c>
      <c r="AA23" s="630"/>
      <c r="AB23" s="257" t="s">
        <v>212</v>
      </c>
      <c r="AC23" s="630"/>
      <c r="AD23" s="257" t="s">
        <v>214</v>
      </c>
      <c r="AE23" s="631" t="s">
        <v>215</v>
      </c>
      <c r="AF23" s="632">
        <f t="shared" si="2"/>
      </c>
      <c r="AG23" s="633" t="s">
        <v>216</v>
      </c>
      <c r="AH23" s="634">
        <f t="shared" si="0"/>
      </c>
    </row>
    <row r="24" spans="1:34" ht="36.75" customHeight="1">
      <c r="A24" s="617">
        <f t="shared" si="1"/>
        <v>13</v>
      </c>
      <c r="B24" s="618">
        <f>IF('基本情報入力シート'!C45="","",'基本情報入力シート'!C45)</f>
      </c>
      <c r="C24" s="619">
        <f>IF('基本情報入力シート'!D45="","",'基本情報入力シート'!D45)</f>
      </c>
      <c r="D24" s="620">
        <f>IF('基本情報入力シート'!E45="","",'基本情報入力シート'!E45)</f>
      </c>
      <c r="E24" s="620">
        <f>IF('基本情報入力シート'!F45="","",'基本情報入力シート'!F45)</f>
      </c>
      <c r="F24" s="620">
        <f>IF('基本情報入力シート'!G45="","",'基本情報入力シート'!G45)</f>
      </c>
      <c r="G24" s="620">
        <f>IF('基本情報入力シート'!H45="","",'基本情報入力シート'!H45)</f>
      </c>
      <c r="H24" s="620">
        <f>IF('基本情報入力シート'!I45="","",'基本情報入力シート'!I45)</f>
      </c>
      <c r="I24" s="620">
        <f>IF('基本情報入力シート'!J45="","",'基本情報入力シート'!J45)</f>
      </c>
      <c r="J24" s="620">
        <f>IF('基本情報入力シート'!K45="","",'基本情報入力シート'!K45)</f>
      </c>
      <c r="K24" s="621">
        <f>IF('基本情報入力シート'!L45="","",'基本情報入力シート'!L45)</f>
      </c>
      <c r="L24" s="622">
        <f>IF('基本情報入力シート'!M45="","",'基本情報入力シート'!M45)</f>
      </c>
      <c r="M24" s="622">
        <f>IF('基本情報入力シート'!R45="","",'基本情報入力シート'!R45)</f>
      </c>
      <c r="N24" s="622">
        <f>IF('基本情報入力シート'!W45="","",'基本情報入力シート'!W45)</f>
      </c>
      <c r="O24" s="617">
        <f>IF('基本情報入力シート'!X45="","",'基本情報入力シート'!X45)</f>
      </c>
      <c r="P24" s="623">
        <f>IF('基本情報入力シート'!Y45="","",'基本情報入力シート'!Y45)</f>
      </c>
      <c r="Q24" s="624">
        <f>IF('基本情報入力シート'!Z45="","",'基本情報入力シート'!Z45)</f>
      </c>
      <c r="R24" s="625">
        <f>IF('基本情報入力シート'!AA45="","",'基本情報入力シート'!AA45)</f>
      </c>
      <c r="S24" s="626"/>
      <c r="T24" s="627"/>
      <c r="U24" s="628">
        <f>IF(P24="","",VLOOKUP(P24,'【参考】数式用'!$A$5:$I$28,MATCH(T24,'【参考】数式用'!$C$4:$G$4,0)+2,0))</f>
      </c>
      <c r="V24" s="260" t="s">
        <v>211</v>
      </c>
      <c r="W24" s="629"/>
      <c r="X24" s="257" t="s">
        <v>212</v>
      </c>
      <c r="Y24" s="629"/>
      <c r="Z24" s="409" t="s">
        <v>213</v>
      </c>
      <c r="AA24" s="630"/>
      <c r="AB24" s="257" t="s">
        <v>212</v>
      </c>
      <c r="AC24" s="630"/>
      <c r="AD24" s="257" t="s">
        <v>214</v>
      </c>
      <c r="AE24" s="631" t="s">
        <v>215</v>
      </c>
      <c r="AF24" s="632">
        <f t="shared" si="2"/>
      </c>
      <c r="AG24" s="633" t="s">
        <v>216</v>
      </c>
      <c r="AH24" s="634">
        <f t="shared" si="0"/>
      </c>
    </row>
    <row r="25" spans="1:34" ht="36.75" customHeight="1">
      <c r="A25" s="617">
        <f t="shared" si="1"/>
        <v>14</v>
      </c>
      <c r="B25" s="618">
        <f>IF('基本情報入力シート'!C46="","",'基本情報入力シート'!C46)</f>
      </c>
      <c r="C25" s="619">
        <f>IF('基本情報入力シート'!D46="","",'基本情報入力シート'!D46)</f>
      </c>
      <c r="D25" s="620">
        <f>IF('基本情報入力シート'!E46="","",'基本情報入力シート'!E46)</f>
      </c>
      <c r="E25" s="620">
        <f>IF('基本情報入力シート'!F46="","",'基本情報入力シート'!F46)</f>
      </c>
      <c r="F25" s="620">
        <f>IF('基本情報入力シート'!G46="","",'基本情報入力シート'!G46)</f>
      </c>
      <c r="G25" s="620">
        <f>IF('基本情報入力シート'!H46="","",'基本情報入力シート'!H46)</f>
      </c>
      <c r="H25" s="620">
        <f>IF('基本情報入力シート'!I46="","",'基本情報入力シート'!I46)</f>
      </c>
      <c r="I25" s="620">
        <f>IF('基本情報入力シート'!J46="","",'基本情報入力シート'!J46)</f>
      </c>
      <c r="J25" s="620">
        <f>IF('基本情報入力シート'!K46="","",'基本情報入力シート'!K46)</f>
      </c>
      <c r="K25" s="621">
        <f>IF('基本情報入力シート'!L46="","",'基本情報入力シート'!L46)</f>
      </c>
      <c r="L25" s="622">
        <f>IF('基本情報入力シート'!M46="","",'基本情報入力シート'!M46)</f>
      </c>
      <c r="M25" s="622">
        <f>IF('基本情報入力シート'!R46="","",'基本情報入力シート'!R46)</f>
      </c>
      <c r="N25" s="622">
        <f>IF('基本情報入力シート'!W46="","",'基本情報入力シート'!W46)</f>
      </c>
      <c r="O25" s="617">
        <f>IF('基本情報入力シート'!X46="","",'基本情報入力シート'!X46)</f>
      </c>
      <c r="P25" s="623">
        <f>IF('基本情報入力シート'!Y46="","",'基本情報入力シート'!Y46)</f>
      </c>
      <c r="Q25" s="624">
        <f>IF('基本情報入力シート'!Z46="","",'基本情報入力シート'!Z46)</f>
      </c>
      <c r="R25" s="625">
        <f>IF('基本情報入力シート'!AA46="","",'基本情報入力シート'!AA46)</f>
      </c>
      <c r="S25" s="626"/>
      <c r="T25" s="627"/>
      <c r="U25" s="628">
        <f>IF(P25="","",VLOOKUP(P25,'【参考】数式用'!$A$5:$I$28,MATCH(T25,'【参考】数式用'!$C$4:$G$4,0)+2,0))</f>
      </c>
      <c r="V25" s="260" t="s">
        <v>211</v>
      </c>
      <c r="W25" s="629"/>
      <c r="X25" s="257" t="s">
        <v>212</v>
      </c>
      <c r="Y25" s="629"/>
      <c r="Z25" s="409" t="s">
        <v>213</v>
      </c>
      <c r="AA25" s="630"/>
      <c r="AB25" s="257" t="s">
        <v>212</v>
      </c>
      <c r="AC25" s="630"/>
      <c r="AD25" s="257" t="s">
        <v>214</v>
      </c>
      <c r="AE25" s="631" t="s">
        <v>215</v>
      </c>
      <c r="AF25" s="632">
        <f t="shared" si="2"/>
      </c>
      <c r="AG25" s="633" t="s">
        <v>216</v>
      </c>
      <c r="AH25" s="634">
        <f t="shared" si="0"/>
      </c>
    </row>
    <row r="26" spans="1:34" ht="36.75" customHeight="1">
      <c r="A26" s="617">
        <f t="shared" si="1"/>
        <v>15</v>
      </c>
      <c r="B26" s="618">
        <f>IF('基本情報入力シート'!C47="","",'基本情報入力シート'!C47)</f>
      </c>
      <c r="C26" s="619">
        <f>IF('基本情報入力シート'!D47="","",'基本情報入力シート'!D47)</f>
      </c>
      <c r="D26" s="620">
        <f>IF('基本情報入力シート'!E47="","",'基本情報入力シート'!E47)</f>
      </c>
      <c r="E26" s="620">
        <f>IF('基本情報入力シート'!F47="","",'基本情報入力シート'!F47)</f>
      </c>
      <c r="F26" s="620">
        <f>IF('基本情報入力シート'!G47="","",'基本情報入力シート'!G47)</f>
      </c>
      <c r="G26" s="620">
        <f>IF('基本情報入力シート'!H47="","",'基本情報入力シート'!H47)</f>
      </c>
      <c r="H26" s="620">
        <f>IF('基本情報入力シート'!I47="","",'基本情報入力シート'!I47)</f>
      </c>
      <c r="I26" s="620">
        <f>IF('基本情報入力シート'!J47="","",'基本情報入力シート'!J47)</f>
      </c>
      <c r="J26" s="620">
        <f>IF('基本情報入力シート'!K47="","",'基本情報入力シート'!K47)</f>
      </c>
      <c r="K26" s="621">
        <f>IF('基本情報入力シート'!L47="","",'基本情報入力シート'!L47)</f>
      </c>
      <c r="L26" s="622">
        <f>IF('基本情報入力シート'!M47="","",'基本情報入力シート'!M47)</f>
      </c>
      <c r="M26" s="622">
        <f>IF('基本情報入力シート'!R47="","",'基本情報入力シート'!R47)</f>
      </c>
      <c r="N26" s="622">
        <f>IF('基本情報入力シート'!W47="","",'基本情報入力シート'!W47)</f>
      </c>
      <c r="O26" s="617">
        <f>IF('基本情報入力シート'!X47="","",'基本情報入力シート'!X47)</f>
      </c>
      <c r="P26" s="623">
        <f>IF('基本情報入力シート'!Y47="","",'基本情報入力シート'!Y47)</f>
      </c>
      <c r="Q26" s="624">
        <f>IF('基本情報入力シート'!Z47="","",'基本情報入力シート'!Z47)</f>
      </c>
      <c r="R26" s="625">
        <f>IF('基本情報入力シート'!AA47="","",'基本情報入力シート'!AA47)</f>
      </c>
      <c r="S26" s="626"/>
      <c r="T26" s="627"/>
      <c r="U26" s="628">
        <f>IF(P26="","",VLOOKUP(P26,'【参考】数式用'!$A$5:$I$28,MATCH(T26,'【参考】数式用'!$C$4:$G$4,0)+2,0))</f>
      </c>
      <c r="V26" s="260" t="s">
        <v>211</v>
      </c>
      <c r="W26" s="629"/>
      <c r="X26" s="257" t="s">
        <v>212</v>
      </c>
      <c r="Y26" s="629"/>
      <c r="Z26" s="409" t="s">
        <v>213</v>
      </c>
      <c r="AA26" s="630"/>
      <c r="AB26" s="257" t="s">
        <v>212</v>
      </c>
      <c r="AC26" s="630"/>
      <c r="AD26" s="257" t="s">
        <v>214</v>
      </c>
      <c r="AE26" s="631" t="s">
        <v>215</v>
      </c>
      <c r="AF26" s="632">
        <f t="shared" si="2"/>
      </c>
      <c r="AG26" s="633" t="s">
        <v>216</v>
      </c>
      <c r="AH26" s="634">
        <f t="shared" si="0"/>
      </c>
    </row>
    <row r="27" spans="1:34" ht="36.75" customHeight="1">
      <c r="A27" s="617">
        <f aca="true" t="shared" si="3" ref="A27:A90">A26+1</f>
        <v>16</v>
      </c>
      <c r="B27" s="618">
        <f>IF('基本情報入力シート'!C48="","",'基本情報入力シート'!C48)</f>
      </c>
      <c r="C27" s="619">
        <f>IF('基本情報入力シート'!D48="","",'基本情報入力シート'!D48)</f>
      </c>
      <c r="D27" s="620">
        <f>IF('基本情報入力シート'!E48="","",'基本情報入力シート'!E48)</f>
      </c>
      <c r="E27" s="620">
        <f>IF('基本情報入力シート'!F48="","",'基本情報入力シート'!F48)</f>
      </c>
      <c r="F27" s="620">
        <f>IF('基本情報入力シート'!G48="","",'基本情報入力シート'!G48)</f>
      </c>
      <c r="G27" s="620">
        <f>IF('基本情報入力シート'!H48="","",'基本情報入力シート'!H48)</f>
      </c>
      <c r="H27" s="620">
        <f>IF('基本情報入力シート'!I48="","",'基本情報入力シート'!I48)</f>
      </c>
      <c r="I27" s="620">
        <f>IF('基本情報入力シート'!J48="","",'基本情報入力シート'!J48)</f>
      </c>
      <c r="J27" s="620">
        <f>IF('基本情報入力シート'!K48="","",'基本情報入力シート'!K48)</f>
      </c>
      <c r="K27" s="621">
        <f>IF('基本情報入力シート'!L48="","",'基本情報入力シート'!L48)</f>
      </c>
      <c r="L27" s="622">
        <f>IF('基本情報入力シート'!M48="","",'基本情報入力シート'!M48)</f>
      </c>
      <c r="M27" s="622">
        <f>IF('基本情報入力シート'!R48="","",'基本情報入力シート'!R48)</f>
      </c>
      <c r="N27" s="622">
        <f>IF('基本情報入力シート'!W48="","",'基本情報入力シート'!W48)</f>
      </c>
      <c r="O27" s="617">
        <f>IF('基本情報入力シート'!X48="","",'基本情報入力シート'!X48)</f>
      </c>
      <c r="P27" s="623">
        <f>IF('基本情報入力シート'!Y48="","",'基本情報入力シート'!Y48)</f>
      </c>
      <c r="Q27" s="624">
        <f>IF('基本情報入力シート'!Z48="","",'基本情報入力シート'!Z48)</f>
      </c>
      <c r="R27" s="625">
        <f>IF('基本情報入力シート'!AA48="","",'基本情報入力シート'!AA48)</f>
      </c>
      <c r="S27" s="626"/>
      <c r="T27" s="627"/>
      <c r="U27" s="628">
        <f>IF(P27="","",VLOOKUP(P27,'【参考】数式用'!$A$5:$I$28,MATCH(T27,'【参考】数式用'!$C$4:$G$4,0)+2,0))</f>
      </c>
      <c r="V27" s="260" t="s">
        <v>211</v>
      </c>
      <c r="W27" s="629"/>
      <c r="X27" s="257" t="s">
        <v>212</v>
      </c>
      <c r="Y27" s="629"/>
      <c r="Z27" s="409" t="s">
        <v>213</v>
      </c>
      <c r="AA27" s="630"/>
      <c r="AB27" s="257" t="s">
        <v>212</v>
      </c>
      <c r="AC27" s="630"/>
      <c r="AD27" s="257" t="s">
        <v>214</v>
      </c>
      <c r="AE27" s="631" t="s">
        <v>215</v>
      </c>
      <c r="AF27" s="632">
        <f t="shared" si="2"/>
      </c>
      <c r="AG27" s="633" t="s">
        <v>216</v>
      </c>
      <c r="AH27" s="634">
        <f t="shared" si="0"/>
      </c>
    </row>
    <row r="28" spans="1:34" ht="36.75" customHeight="1">
      <c r="A28" s="617">
        <f t="shared" si="3"/>
        <v>17</v>
      </c>
      <c r="B28" s="618">
        <f>IF('基本情報入力シート'!C49="","",'基本情報入力シート'!C49)</f>
      </c>
      <c r="C28" s="619">
        <f>IF('基本情報入力シート'!D49="","",'基本情報入力シート'!D49)</f>
      </c>
      <c r="D28" s="620">
        <f>IF('基本情報入力シート'!E49="","",'基本情報入力シート'!E49)</f>
      </c>
      <c r="E28" s="620">
        <f>IF('基本情報入力シート'!F49="","",'基本情報入力シート'!F49)</f>
      </c>
      <c r="F28" s="620">
        <f>IF('基本情報入力シート'!G49="","",'基本情報入力シート'!G49)</f>
      </c>
      <c r="G28" s="620">
        <f>IF('基本情報入力シート'!H49="","",'基本情報入力シート'!H49)</f>
      </c>
      <c r="H28" s="620">
        <f>IF('基本情報入力シート'!I49="","",'基本情報入力シート'!I49)</f>
      </c>
      <c r="I28" s="620">
        <f>IF('基本情報入力シート'!J49="","",'基本情報入力シート'!J49)</f>
      </c>
      <c r="J28" s="620">
        <f>IF('基本情報入力シート'!K49="","",'基本情報入力シート'!K49)</f>
      </c>
      <c r="K28" s="621">
        <f>IF('基本情報入力シート'!L49="","",'基本情報入力シート'!L49)</f>
      </c>
      <c r="L28" s="622">
        <f>IF('基本情報入力シート'!M49="","",'基本情報入力シート'!M49)</f>
      </c>
      <c r="M28" s="622">
        <f>IF('基本情報入力シート'!R49="","",'基本情報入力シート'!R49)</f>
      </c>
      <c r="N28" s="622">
        <f>IF('基本情報入力シート'!W49="","",'基本情報入力シート'!W49)</f>
      </c>
      <c r="O28" s="617">
        <f>IF('基本情報入力シート'!X49="","",'基本情報入力シート'!X49)</f>
      </c>
      <c r="P28" s="623">
        <f>IF('基本情報入力シート'!Y49="","",'基本情報入力シート'!Y49)</f>
      </c>
      <c r="Q28" s="624">
        <f>IF('基本情報入力シート'!Z49="","",'基本情報入力シート'!Z49)</f>
      </c>
      <c r="R28" s="625">
        <f>IF('基本情報入力シート'!AA49="","",'基本情報入力シート'!AA49)</f>
      </c>
      <c r="S28" s="626"/>
      <c r="T28" s="627"/>
      <c r="U28" s="628">
        <f>IF(P28="","",VLOOKUP(P28,'【参考】数式用'!$A$5:$I$28,MATCH(T28,'【参考】数式用'!$C$4:$G$4,0)+2,0))</f>
      </c>
      <c r="V28" s="260" t="s">
        <v>211</v>
      </c>
      <c r="W28" s="629"/>
      <c r="X28" s="257" t="s">
        <v>212</v>
      </c>
      <c r="Y28" s="629"/>
      <c r="Z28" s="409" t="s">
        <v>213</v>
      </c>
      <c r="AA28" s="630"/>
      <c r="AB28" s="257" t="s">
        <v>212</v>
      </c>
      <c r="AC28" s="630"/>
      <c r="AD28" s="257" t="s">
        <v>214</v>
      </c>
      <c r="AE28" s="631" t="s">
        <v>215</v>
      </c>
      <c r="AF28" s="632">
        <f t="shared" si="2"/>
      </c>
      <c r="AG28" s="633" t="s">
        <v>216</v>
      </c>
      <c r="AH28" s="634">
        <f t="shared" si="0"/>
      </c>
    </row>
    <row r="29" spans="1:34" ht="36.75" customHeight="1">
      <c r="A29" s="617">
        <f t="shared" si="3"/>
        <v>18</v>
      </c>
      <c r="B29" s="618">
        <f>IF('基本情報入力シート'!C50="","",'基本情報入力シート'!C50)</f>
      </c>
      <c r="C29" s="619">
        <f>IF('基本情報入力シート'!D50="","",'基本情報入力シート'!D50)</f>
      </c>
      <c r="D29" s="620">
        <f>IF('基本情報入力シート'!E50="","",'基本情報入力シート'!E50)</f>
      </c>
      <c r="E29" s="620">
        <f>IF('基本情報入力シート'!F50="","",'基本情報入力シート'!F50)</f>
      </c>
      <c r="F29" s="620">
        <f>IF('基本情報入力シート'!G50="","",'基本情報入力シート'!G50)</f>
      </c>
      <c r="G29" s="620">
        <f>IF('基本情報入力シート'!H50="","",'基本情報入力シート'!H50)</f>
      </c>
      <c r="H29" s="620">
        <f>IF('基本情報入力シート'!I50="","",'基本情報入力シート'!I50)</f>
      </c>
      <c r="I29" s="620">
        <f>IF('基本情報入力シート'!J50="","",'基本情報入力シート'!J50)</f>
      </c>
      <c r="J29" s="620">
        <f>IF('基本情報入力シート'!K50="","",'基本情報入力シート'!K50)</f>
      </c>
      <c r="K29" s="621">
        <f>IF('基本情報入力シート'!L50="","",'基本情報入力シート'!L50)</f>
      </c>
      <c r="L29" s="622">
        <f>IF('基本情報入力シート'!M50="","",'基本情報入力シート'!M50)</f>
      </c>
      <c r="M29" s="622">
        <f>IF('基本情報入力シート'!R50="","",'基本情報入力シート'!R50)</f>
      </c>
      <c r="N29" s="622">
        <f>IF('基本情報入力シート'!W50="","",'基本情報入力シート'!W50)</f>
      </c>
      <c r="O29" s="617">
        <f>IF('基本情報入力シート'!X50="","",'基本情報入力シート'!X50)</f>
      </c>
      <c r="P29" s="623">
        <f>IF('基本情報入力シート'!Y50="","",'基本情報入力シート'!Y50)</f>
      </c>
      <c r="Q29" s="624">
        <f>IF('基本情報入力シート'!Z50="","",'基本情報入力シート'!Z50)</f>
      </c>
      <c r="R29" s="625">
        <f>IF('基本情報入力シート'!AA50="","",'基本情報入力シート'!AA50)</f>
      </c>
      <c r="S29" s="626"/>
      <c r="T29" s="627"/>
      <c r="U29" s="628">
        <f>IF(P29="","",VLOOKUP(P29,'【参考】数式用'!$A$5:$I$28,MATCH(T29,'【参考】数式用'!$C$4:$G$4,0)+2,0))</f>
      </c>
      <c r="V29" s="260" t="s">
        <v>211</v>
      </c>
      <c r="W29" s="629"/>
      <c r="X29" s="257" t="s">
        <v>212</v>
      </c>
      <c r="Y29" s="629"/>
      <c r="Z29" s="409" t="s">
        <v>213</v>
      </c>
      <c r="AA29" s="630"/>
      <c r="AB29" s="257" t="s">
        <v>212</v>
      </c>
      <c r="AC29" s="630"/>
      <c r="AD29" s="257" t="s">
        <v>214</v>
      </c>
      <c r="AE29" s="631" t="s">
        <v>215</v>
      </c>
      <c r="AF29" s="632">
        <f t="shared" si="2"/>
      </c>
      <c r="AG29" s="633" t="s">
        <v>216</v>
      </c>
      <c r="AH29" s="634">
        <f t="shared" si="0"/>
      </c>
    </row>
    <row r="30" spans="1:34" ht="36.75" customHeight="1">
      <c r="A30" s="617">
        <f t="shared" si="3"/>
        <v>19</v>
      </c>
      <c r="B30" s="618">
        <f>IF('基本情報入力シート'!C51="","",'基本情報入力シート'!C51)</f>
      </c>
      <c r="C30" s="619">
        <f>IF('基本情報入力シート'!D51="","",'基本情報入力シート'!D51)</f>
      </c>
      <c r="D30" s="620">
        <f>IF('基本情報入力シート'!E51="","",'基本情報入力シート'!E51)</f>
      </c>
      <c r="E30" s="620">
        <f>IF('基本情報入力シート'!F51="","",'基本情報入力シート'!F51)</f>
      </c>
      <c r="F30" s="620">
        <f>IF('基本情報入力シート'!G51="","",'基本情報入力シート'!G51)</f>
      </c>
      <c r="G30" s="620">
        <f>IF('基本情報入力シート'!H51="","",'基本情報入力シート'!H51)</f>
      </c>
      <c r="H30" s="620">
        <f>IF('基本情報入力シート'!I51="","",'基本情報入力シート'!I51)</f>
      </c>
      <c r="I30" s="620">
        <f>IF('基本情報入力シート'!J51="","",'基本情報入力シート'!J51)</f>
      </c>
      <c r="J30" s="620">
        <f>IF('基本情報入力シート'!K51="","",'基本情報入力シート'!K51)</f>
      </c>
      <c r="K30" s="621">
        <f>IF('基本情報入力シート'!L51="","",'基本情報入力シート'!L51)</f>
      </c>
      <c r="L30" s="622">
        <f>IF('基本情報入力シート'!M51="","",'基本情報入力シート'!M51)</f>
      </c>
      <c r="M30" s="622">
        <f>IF('基本情報入力シート'!R51="","",'基本情報入力シート'!R51)</f>
      </c>
      <c r="N30" s="622">
        <f>IF('基本情報入力シート'!W51="","",'基本情報入力シート'!W51)</f>
      </c>
      <c r="O30" s="617">
        <f>IF('基本情報入力シート'!X51="","",'基本情報入力シート'!X51)</f>
      </c>
      <c r="P30" s="623">
        <f>IF('基本情報入力シート'!Y51="","",'基本情報入力シート'!Y51)</f>
      </c>
      <c r="Q30" s="624">
        <f>IF('基本情報入力シート'!Z51="","",'基本情報入力シート'!Z51)</f>
      </c>
      <c r="R30" s="625">
        <f>IF('基本情報入力シート'!AA51="","",'基本情報入力シート'!AA51)</f>
      </c>
      <c r="S30" s="626"/>
      <c r="T30" s="627"/>
      <c r="U30" s="628">
        <f>IF(P30="","",VLOOKUP(P30,'【参考】数式用'!$A$5:$I$28,MATCH(T30,'【参考】数式用'!$C$4:$G$4,0)+2,0))</f>
      </c>
      <c r="V30" s="260" t="s">
        <v>211</v>
      </c>
      <c r="W30" s="629"/>
      <c r="X30" s="257" t="s">
        <v>212</v>
      </c>
      <c r="Y30" s="629"/>
      <c r="Z30" s="409" t="s">
        <v>213</v>
      </c>
      <c r="AA30" s="630"/>
      <c r="AB30" s="257" t="s">
        <v>212</v>
      </c>
      <c r="AC30" s="630"/>
      <c r="AD30" s="257" t="s">
        <v>214</v>
      </c>
      <c r="AE30" s="631" t="s">
        <v>215</v>
      </c>
      <c r="AF30" s="632">
        <f t="shared" si="2"/>
      </c>
      <c r="AG30" s="633" t="s">
        <v>216</v>
      </c>
      <c r="AH30" s="634">
        <f t="shared" si="0"/>
      </c>
    </row>
    <row r="31" spans="1:34" ht="36.75" customHeight="1">
      <c r="A31" s="617">
        <f t="shared" si="3"/>
        <v>20</v>
      </c>
      <c r="B31" s="618">
        <f>IF('基本情報入力シート'!C52="","",'基本情報入力シート'!C52)</f>
      </c>
      <c r="C31" s="619">
        <f>IF('基本情報入力シート'!D52="","",'基本情報入力シート'!D52)</f>
      </c>
      <c r="D31" s="620">
        <f>IF('基本情報入力シート'!E52="","",'基本情報入力シート'!E52)</f>
      </c>
      <c r="E31" s="620">
        <f>IF('基本情報入力シート'!F52="","",'基本情報入力シート'!F52)</f>
      </c>
      <c r="F31" s="620">
        <f>IF('基本情報入力シート'!G52="","",'基本情報入力シート'!G52)</f>
      </c>
      <c r="G31" s="620">
        <f>IF('基本情報入力シート'!H52="","",'基本情報入力シート'!H52)</f>
      </c>
      <c r="H31" s="620">
        <f>IF('基本情報入力シート'!I52="","",'基本情報入力シート'!I52)</f>
      </c>
      <c r="I31" s="620">
        <f>IF('基本情報入力シート'!J52="","",'基本情報入力シート'!J52)</f>
      </c>
      <c r="J31" s="620">
        <f>IF('基本情報入力シート'!K52="","",'基本情報入力シート'!K52)</f>
      </c>
      <c r="K31" s="621">
        <f>IF('基本情報入力シート'!L52="","",'基本情報入力シート'!L52)</f>
      </c>
      <c r="L31" s="622">
        <f>IF('基本情報入力シート'!M52="","",'基本情報入力シート'!M52)</f>
      </c>
      <c r="M31" s="622">
        <f>IF('基本情報入力シート'!R52="","",'基本情報入力シート'!R52)</f>
      </c>
      <c r="N31" s="622">
        <f>IF('基本情報入力シート'!W52="","",'基本情報入力シート'!W52)</f>
      </c>
      <c r="O31" s="617">
        <f>IF('基本情報入力シート'!X52="","",'基本情報入力シート'!X52)</f>
      </c>
      <c r="P31" s="623">
        <f>IF('基本情報入力シート'!Y52="","",'基本情報入力シート'!Y52)</f>
      </c>
      <c r="Q31" s="624">
        <f>IF('基本情報入力シート'!Z52="","",'基本情報入力シート'!Z52)</f>
      </c>
      <c r="R31" s="625">
        <f>IF('基本情報入力シート'!AA52="","",'基本情報入力シート'!AA52)</f>
      </c>
      <c r="S31" s="626"/>
      <c r="T31" s="627"/>
      <c r="U31" s="628">
        <f>IF(P31="","",VLOOKUP(P31,'【参考】数式用'!$A$5:$I$28,MATCH(T31,'【参考】数式用'!$C$4:$G$4,0)+2,0))</f>
      </c>
      <c r="V31" s="260" t="s">
        <v>211</v>
      </c>
      <c r="W31" s="629"/>
      <c r="X31" s="257" t="s">
        <v>212</v>
      </c>
      <c r="Y31" s="629"/>
      <c r="Z31" s="409" t="s">
        <v>213</v>
      </c>
      <c r="AA31" s="630"/>
      <c r="AB31" s="257" t="s">
        <v>212</v>
      </c>
      <c r="AC31" s="630"/>
      <c r="AD31" s="257" t="s">
        <v>214</v>
      </c>
      <c r="AE31" s="631" t="s">
        <v>215</v>
      </c>
      <c r="AF31" s="632">
        <f t="shared" si="2"/>
      </c>
      <c r="AG31" s="633" t="s">
        <v>216</v>
      </c>
      <c r="AH31" s="634">
        <f t="shared" si="0"/>
      </c>
    </row>
    <row r="32" spans="1:34" ht="36.75" customHeight="1">
      <c r="A32" s="617">
        <f t="shared" si="3"/>
        <v>21</v>
      </c>
      <c r="B32" s="618">
        <f>IF('基本情報入力シート'!C53="","",'基本情報入力シート'!C53)</f>
      </c>
      <c r="C32" s="619">
        <f>IF('基本情報入力シート'!D53="","",'基本情報入力シート'!D53)</f>
      </c>
      <c r="D32" s="620">
        <f>IF('基本情報入力シート'!E53="","",'基本情報入力シート'!E53)</f>
      </c>
      <c r="E32" s="620">
        <f>IF('基本情報入力シート'!F53="","",'基本情報入力シート'!F53)</f>
      </c>
      <c r="F32" s="620">
        <f>IF('基本情報入力シート'!G53="","",'基本情報入力シート'!G53)</f>
      </c>
      <c r="G32" s="620">
        <f>IF('基本情報入力シート'!H53="","",'基本情報入力シート'!H53)</f>
      </c>
      <c r="H32" s="620">
        <f>IF('基本情報入力シート'!I53="","",'基本情報入力シート'!I53)</f>
      </c>
      <c r="I32" s="620">
        <f>IF('基本情報入力シート'!J53="","",'基本情報入力シート'!J53)</f>
      </c>
      <c r="J32" s="620">
        <f>IF('基本情報入力シート'!K53="","",'基本情報入力シート'!K53)</f>
      </c>
      <c r="K32" s="621">
        <f>IF('基本情報入力シート'!L53="","",'基本情報入力シート'!L53)</f>
      </c>
      <c r="L32" s="622">
        <f>IF('基本情報入力シート'!M53="","",'基本情報入力シート'!M53)</f>
      </c>
      <c r="M32" s="622">
        <f>IF('基本情報入力シート'!R53="","",'基本情報入力シート'!R53)</f>
      </c>
      <c r="N32" s="622">
        <f>IF('基本情報入力シート'!W53="","",'基本情報入力シート'!W53)</f>
      </c>
      <c r="O32" s="617">
        <f>IF('基本情報入力シート'!X53="","",'基本情報入力シート'!X53)</f>
      </c>
      <c r="P32" s="623">
        <f>IF('基本情報入力シート'!Y53="","",'基本情報入力シート'!Y53)</f>
      </c>
      <c r="Q32" s="624">
        <f>IF('基本情報入力シート'!Z53="","",'基本情報入力シート'!Z53)</f>
      </c>
      <c r="R32" s="625">
        <f>IF('基本情報入力シート'!AA53="","",'基本情報入力シート'!AA53)</f>
      </c>
      <c r="S32" s="626"/>
      <c r="T32" s="627"/>
      <c r="U32" s="628">
        <f>IF(P32="","",VLOOKUP(P32,'【参考】数式用'!$A$5:$I$28,MATCH(T32,'【参考】数式用'!$C$4:$G$4,0)+2,0))</f>
      </c>
      <c r="V32" s="260" t="s">
        <v>211</v>
      </c>
      <c r="W32" s="629"/>
      <c r="X32" s="257" t="s">
        <v>212</v>
      </c>
      <c r="Y32" s="629"/>
      <c r="Z32" s="409" t="s">
        <v>213</v>
      </c>
      <c r="AA32" s="630"/>
      <c r="AB32" s="257" t="s">
        <v>212</v>
      </c>
      <c r="AC32" s="630"/>
      <c r="AD32" s="257" t="s">
        <v>214</v>
      </c>
      <c r="AE32" s="631" t="s">
        <v>215</v>
      </c>
      <c r="AF32" s="632">
        <f t="shared" si="2"/>
      </c>
      <c r="AG32" s="633" t="s">
        <v>216</v>
      </c>
      <c r="AH32" s="634">
        <f t="shared" si="0"/>
      </c>
    </row>
    <row r="33" spans="1:34" ht="36.75" customHeight="1">
      <c r="A33" s="617">
        <f t="shared" si="3"/>
        <v>22</v>
      </c>
      <c r="B33" s="618">
        <f>IF('基本情報入力シート'!C54="","",'基本情報入力シート'!C54)</f>
      </c>
      <c r="C33" s="619">
        <f>IF('基本情報入力シート'!D54="","",'基本情報入力シート'!D54)</f>
      </c>
      <c r="D33" s="620">
        <f>IF('基本情報入力シート'!E54="","",'基本情報入力シート'!E54)</f>
      </c>
      <c r="E33" s="620">
        <f>IF('基本情報入力シート'!F54="","",'基本情報入力シート'!F54)</f>
      </c>
      <c r="F33" s="620">
        <f>IF('基本情報入力シート'!G54="","",'基本情報入力シート'!G54)</f>
      </c>
      <c r="G33" s="620">
        <f>IF('基本情報入力シート'!H54="","",'基本情報入力シート'!H54)</f>
      </c>
      <c r="H33" s="620">
        <f>IF('基本情報入力シート'!I54="","",'基本情報入力シート'!I54)</f>
      </c>
      <c r="I33" s="620">
        <f>IF('基本情報入力シート'!J54="","",'基本情報入力シート'!J54)</f>
      </c>
      <c r="J33" s="620">
        <f>IF('基本情報入力シート'!K54="","",'基本情報入力シート'!K54)</f>
      </c>
      <c r="K33" s="621">
        <f>IF('基本情報入力シート'!L54="","",'基本情報入力シート'!L54)</f>
      </c>
      <c r="L33" s="622">
        <f>IF('基本情報入力シート'!M54="","",'基本情報入力シート'!M54)</f>
      </c>
      <c r="M33" s="622">
        <f>IF('基本情報入力シート'!R54="","",'基本情報入力シート'!R54)</f>
      </c>
      <c r="N33" s="622">
        <f>IF('基本情報入力シート'!W54="","",'基本情報入力シート'!W54)</f>
      </c>
      <c r="O33" s="617">
        <f>IF('基本情報入力シート'!X54="","",'基本情報入力シート'!X54)</f>
      </c>
      <c r="P33" s="623">
        <f>IF('基本情報入力シート'!Y54="","",'基本情報入力シート'!Y54)</f>
      </c>
      <c r="Q33" s="624">
        <f>IF('基本情報入力シート'!Z54="","",'基本情報入力シート'!Z54)</f>
      </c>
      <c r="R33" s="625">
        <f>IF('基本情報入力シート'!AA54="","",'基本情報入力シート'!AA54)</f>
      </c>
      <c r="S33" s="626"/>
      <c r="T33" s="627"/>
      <c r="U33" s="628">
        <f>IF(P33="","",VLOOKUP(P33,'【参考】数式用'!$A$5:$I$28,MATCH(T33,'【参考】数式用'!$C$4:$G$4,0)+2,0))</f>
      </c>
      <c r="V33" s="260" t="s">
        <v>211</v>
      </c>
      <c r="W33" s="629"/>
      <c r="X33" s="257" t="s">
        <v>212</v>
      </c>
      <c r="Y33" s="629"/>
      <c r="Z33" s="409" t="s">
        <v>213</v>
      </c>
      <c r="AA33" s="630"/>
      <c r="AB33" s="257" t="s">
        <v>212</v>
      </c>
      <c r="AC33" s="630"/>
      <c r="AD33" s="257" t="s">
        <v>214</v>
      </c>
      <c r="AE33" s="631" t="s">
        <v>215</v>
      </c>
      <c r="AF33" s="632">
        <f t="shared" si="2"/>
      </c>
      <c r="AG33" s="633" t="s">
        <v>216</v>
      </c>
      <c r="AH33" s="634">
        <f t="shared" si="0"/>
      </c>
    </row>
    <row r="34" spans="1:34" ht="36.75" customHeight="1">
      <c r="A34" s="617">
        <f t="shared" si="3"/>
        <v>23</v>
      </c>
      <c r="B34" s="618">
        <f>IF('基本情報入力シート'!C55="","",'基本情報入力シート'!C55)</f>
      </c>
      <c r="C34" s="619">
        <f>IF('基本情報入力シート'!D55="","",'基本情報入力シート'!D55)</f>
      </c>
      <c r="D34" s="620">
        <f>IF('基本情報入力シート'!E55="","",'基本情報入力シート'!E55)</f>
      </c>
      <c r="E34" s="620">
        <f>IF('基本情報入力シート'!F55="","",'基本情報入力シート'!F55)</f>
      </c>
      <c r="F34" s="620">
        <f>IF('基本情報入力シート'!G55="","",'基本情報入力シート'!G55)</f>
      </c>
      <c r="G34" s="620">
        <f>IF('基本情報入力シート'!H55="","",'基本情報入力シート'!H55)</f>
      </c>
      <c r="H34" s="620">
        <f>IF('基本情報入力シート'!I55="","",'基本情報入力シート'!I55)</f>
      </c>
      <c r="I34" s="620">
        <f>IF('基本情報入力シート'!J55="","",'基本情報入力シート'!J55)</f>
      </c>
      <c r="J34" s="620">
        <f>IF('基本情報入力シート'!K55="","",'基本情報入力シート'!K55)</f>
      </c>
      <c r="K34" s="621">
        <f>IF('基本情報入力シート'!L55="","",'基本情報入力シート'!L55)</f>
      </c>
      <c r="L34" s="622">
        <f>IF('基本情報入力シート'!M55="","",'基本情報入力シート'!M55)</f>
      </c>
      <c r="M34" s="622">
        <f>IF('基本情報入力シート'!R55="","",'基本情報入力シート'!R55)</f>
      </c>
      <c r="N34" s="622">
        <f>IF('基本情報入力シート'!W55="","",'基本情報入力シート'!W55)</f>
      </c>
      <c r="O34" s="617">
        <f>IF('基本情報入力シート'!X55="","",'基本情報入力シート'!X55)</f>
      </c>
      <c r="P34" s="623">
        <f>IF('基本情報入力シート'!Y55="","",'基本情報入力シート'!Y55)</f>
      </c>
      <c r="Q34" s="624">
        <f>IF('基本情報入力シート'!Z55="","",'基本情報入力シート'!Z55)</f>
      </c>
      <c r="R34" s="625">
        <f>IF('基本情報入力シート'!AA55="","",'基本情報入力シート'!AA55)</f>
      </c>
      <c r="S34" s="626"/>
      <c r="T34" s="627"/>
      <c r="U34" s="628">
        <f>IF(P34="","",VLOOKUP(P34,'【参考】数式用'!$A$5:$I$28,MATCH(T34,'【参考】数式用'!$C$4:$G$4,0)+2,0))</f>
      </c>
      <c r="V34" s="260" t="s">
        <v>211</v>
      </c>
      <c r="W34" s="629"/>
      <c r="X34" s="257" t="s">
        <v>212</v>
      </c>
      <c r="Y34" s="629"/>
      <c r="Z34" s="409" t="s">
        <v>213</v>
      </c>
      <c r="AA34" s="630"/>
      <c r="AB34" s="257" t="s">
        <v>212</v>
      </c>
      <c r="AC34" s="630"/>
      <c r="AD34" s="257" t="s">
        <v>214</v>
      </c>
      <c r="AE34" s="631" t="s">
        <v>215</v>
      </c>
      <c r="AF34" s="632">
        <f t="shared" si="2"/>
      </c>
      <c r="AG34" s="633" t="s">
        <v>216</v>
      </c>
      <c r="AH34" s="634">
        <f t="shared" si="0"/>
      </c>
    </row>
    <row r="35" spans="1:34" ht="36.75" customHeight="1">
      <c r="A35" s="617">
        <f t="shared" si="3"/>
        <v>24</v>
      </c>
      <c r="B35" s="618">
        <f>IF('基本情報入力シート'!C56="","",'基本情報入力シート'!C56)</f>
      </c>
      <c r="C35" s="619">
        <f>IF('基本情報入力シート'!D56="","",'基本情報入力シート'!D56)</f>
      </c>
      <c r="D35" s="620">
        <f>IF('基本情報入力シート'!E56="","",'基本情報入力シート'!E56)</f>
      </c>
      <c r="E35" s="620">
        <f>IF('基本情報入力シート'!F56="","",'基本情報入力シート'!F56)</f>
      </c>
      <c r="F35" s="620">
        <f>IF('基本情報入力シート'!G56="","",'基本情報入力シート'!G56)</f>
      </c>
      <c r="G35" s="620">
        <f>IF('基本情報入力シート'!H56="","",'基本情報入力シート'!H56)</f>
      </c>
      <c r="H35" s="620">
        <f>IF('基本情報入力シート'!I56="","",'基本情報入力シート'!I56)</f>
      </c>
      <c r="I35" s="620">
        <f>IF('基本情報入力シート'!J56="","",'基本情報入力シート'!J56)</f>
      </c>
      <c r="J35" s="620">
        <f>IF('基本情報入力シート'!K56="","",'基本情報入力シート'!K56)</f>
      </c>
      <c r="K35" s="621">
        <f>IF('基本情報入力シート'!L56="","",'基本情報入力シート'!L56)</f>
      </c>
      <c r="L35" s="622">
        <f>IF('基本情報入力シート'!M56="","",'基本情報入力シート'!M56)</f>
      </c>
      <c r="M35" s="622">
        <f>IF('基本情報入力シート'!R56="","",'基本情報入力シート'!R56)</f>
      </c>
      <c r="N35" s="622">
        <f>IF('基本情報入力シート'!W56="","",'基本情報入力シート'!W56)</f>
      </c>
      <c r="O35" s="617">
        <f>IF('基本情報入力シート'!X56="","",'基本情報入力シート'!X56)</f>
      </c>
      <c r="P35" s="623">
        <f>IF('基本情報入力シート'!Y56="","",'基本情報入力シート'!Y56)</f>
      </c>
      <c r="Q35" s="624">
        <f>IF('基本情報入力シート'!Z56="","",'基本情報入力シート'!Z56)</f>
      </c>
      <c r="R35" s="625">
        <f>IF('基本情報入力シート'!AA56="","",'基本情報入力シート'!AA56)</f>
      </c>
      <c r="S35" s="626"/>
      <c r="T35" s="627"/>
      <c r="U35" s="628">
        <f>IF(P35="","",VLOOKUP(P35,'【参考】数式用'!$A$5:$I$28,MATCH(T35,'【参考】数式用'!$C$4:$G$4,0)+2,0))</f>
      </c>
      <c r="V35" s="260" t="s">
        <v>211</v>
      </c>
      <c r="W35" s="629"/>
      <c r="X35" s="257" t="s">
        <v>212</v>
      </c>
      <c r="Y35" s="629"/>
      <c r="Z35" s="409" t="s">
        <v>213</v>
      </c>
      <c r="AA35" s="630"/>
      <c r="AB35" s="257" t="s">
        <v>212</v>
      </c>
      <c r="AC35" s="630"/>
      <c r="AD35" s="257" t="s">
        <v>214</v>
      </c>
      <c r="AE35" s="631" t="s">
        <v>215</v>
      </c>
      <c r="AF35" s="632">
        <f t="shared" si="2"/>
      </c>
      <c r="AG35" s="633" t="s">
        <v>216</v>
      </c>
      <c r="AH35" s="634">
        <f t="shared" si="0"/>
      </c>
    </row>
    <row r="36" spans="1:34" ht="36.75" customHeight="1">
      <c r="A36" s="617">
        <f t="shared" si="3"/>
        <v>25</v>
      </c>
      <c r="B36" s="618">
        <f>IF('基本情報入力シート'!C57="","",'基本情報入力シート'!C57)</f>
      </c>
      <c r="C36" s="619">
        <f>IF('基本情報入力シート'!D57="","",'基本情報入力シート'!D57)</f>
      </c>
      <c r="D36" s="620">
        <f>IF('基本情報入力シート'!E57="","",'基本情報入力シート'!E57)</f>
      </c>
      <c r="E36" s="620">
        <f>IF('基本情報入力シート'!F57="","",'基本情報入力シート'!F57)</f>
      </c>
      <c r="F36" s="620">
        <f>IF('基本情報入力シート'!G57="","",'基本情報入力シート'!G57)</f>
      </c>
      <c r="G36" s="620">
        <f>IF('基本情報入力シート'!H57="","",'基本情報入力シート'!H57)</f>
      </c>
      <c r="H36" s="620">
        <f>IF('基本情報入力シート'!I57="","",'基本情報入力シート'!I57)</f>
      </c>
      <c r="I36" s="620">
        <f>IF('基本情報入力シート'!J57="","",'基本情報入力シート'!J57)</f>
      </c>
      <c r="J36" s="620">
        <f>IF('基本情報入力シート'!K57="","",'基本情報入力シート'!K57)</f>
      </c>
      <c r="K36" s="621">
        <f>IF('基本情報入力シート'!L57="","",'基本情報入力シート'!L57)</f>
      </c>
      <c r="L36" s="622">
        <f>IF('基本情報入力シート'!M57="","",'基本情報入力シート'!M57)</f>
      </c>
      <c r="M36" s="622">
        <f>IF('基本情報入力シート'!R57="","",'基本情報入力シート'!R57)</f>
      </c>
      <c r="N36" s="622">
        <f>IF('基本情報入力シート'!W57="","",'基本情報入力シート'!W57)</f>
      </c>
      <c r="O36" s="617">
        <f>IF('基本情報入力シート'!X57="","",'基本情報入力シート'!X57)</f>
      </c>
      <c r="P36" s="623">
        <f>IF('基本情報入力シート'!Y57="","",'基本情報入力シート'!Y57)</f>
      </c>
      <c r="Q36" s="624">
        <f>IF('基本情報入力シート'!Z57="","",'基本情報入力シート'!Z57)</f>
      </c>
      <c r="R36" s="625">
        <f>IF('基本情報入力シート'!AA57="","",'基本情報入力シート'!AA57)</f>
      </c>
      <c r="S36" s="626"/>
      <c r="T36" s="627"/>
      <c r="U36" s="628">
        <f>IF(P36="","",VLOOKUP(P36,'【参考】数式用'!$A$5:$I$28,MATCH(T36,'【参考】数式用'!$C$4:$G$4,0)+2,0))</f>
      </c>
      <c r="V36" s="260" t="s">
        <v>211</v>
      </c>
      <c r="W36" s="629"/>
      <c r="X36" s="257" t="s">
        <v>212</v>
      </c>
      <c r="Y36" s="629"/>
      <c r="Z36" s="409" t="s">
        <v>213</v>
      </c>
      <c r="AA36" s="630"/>
      <c r="AB36" s="257" t="s">
        <v>212</v>
      </c>
      <c r="AC36" s="630"/>
      <c r="AD36" s="257" t="s">
        <v>214</v>
      </c>
      <c r="AE36" s="631" t="s">
        <v>215</v>
      </c>
      <c r="AF36" s="632">
        <f t="shared" si="2"/>
      </c>
      <c r="AG36" s="633" t="s">
        <v>216</v>
      </c>
      <c r="AH36" s="634">
        <f t="shared" si="0"/>
      </c>
    </row>
    <row r="37" spans="1:34" ht="36.75" customHeight="1">
      <c r="A37" s="617">
        <f t="shared" si="3"/>
        <v>26</v>
      </c>
      <c r="B37" s="618">
        <f>IF('基本情報入力シート'!C58="","",'基本情報入力シート'!C58)</f>
      </c>
      <c r="C37" s="619">
        <f>IF('基本情報入力シート'!D58="","",'基本情報入力シート'!D58)</f>
      </c>
      <c r="D37" s="620">
        <f>IF('基本情報入力シート'!E58="","",'基本情報入力シート'!E58)</f>
      </c>
      <c r="E37" s="620">
        <f>IF('基本情報入力シート'!F58="","",'基本情報入力シート'!F58)</f>
      </c>
      <c r="F37" s="620">
        <f>IF('基本情報入力シート'!G58="","",'基本情報入力シート'!G58)</f>
      </c>
      <c r="G37" s="620">
        <f>IF('基本情報入力シート'!H58="","",'基本情報入力シート'!H58)</f>
      </c>
      <c r="H37" s="620">
        <f>IF('基本情報入力シート'!I58="","",'基本情報入力シート'!I58)</f>
      </c>
      <c r="I37" s="620">
        <f>IF('基本情報入力シート'!J58="","",'基本情報入力シート'!J58)</f>
      </c>
      <c r="J37" s="620">
        <f>IF('基本情報入力シート'!K58="","",'基本情報入力シート'!K58)</f>
      </c>
      <c r="K37" s="621">
        <f>IF('基本情報入力シート'!L58="","",'基本情報入力シート'!L58)</f>
      </c>
      <c r="L37" s="622">
        <f>IF('基本情報入力シート'!M58="","",'基本情報入力シート'!M58)</f>
      </c>
      <c r="M37" s="622">
        <f>IF('基本情報入力シート'!R58="","",'基本情報入力シート'!R58)</f>
      </c>
      <c r="N37" s="622">
        <f>IF('基本情報入力シート'!W58="","",'基本情報入力シート'!W58)</f>
      </c>
      <c r="O37" s="617">
        <f>IF('基本情報入力シート'!X58="","",'基本情報入力シート'!X58)</f>
      </c>
      <c r="P37" s="623">
        <f>IF('基本情報入力シート'!Y58="","",'基本情報入力シート'!Y58)</f>
      </c>
      <c r="Q37" s="624">
        <f>IF('基本情報入力シート'!Z58="","",'基本情報入力シート'!Z58)</f>
      </c>
      <c r="R37" s="625">
        <f>IF('基本情報入力シート'!AA58="","",'基本情報入力シート'!AA58)</f>
      </c>
      <c r="S37" s="626"/>
      <c r="T37" s="627"/>
      <c r="U37" s="628">
        <f>IF(P37="","",VLOOKUP(P37,'【参考】数式用'!$A$5:$I$28,MATCH(T37,'【参考】数式用'!$C$4:$G$4,0)+2,0))</f>
      </c>
      <c r="V37" s="260" t="s">
        <v>211</v>
      </c>
      <c r="W37" s="629"/>
      <c r="X37" s="257" t="s">
        <v>212</v>
      </c>
      <c r="Y37" s="629"/>
      <c r="Z37" s="409" t="s">
        <v>213</v>
      </c>
      <c r="AA37" s="630"/>
      <c r="AB37" s="257" t="s">
        <v>212</v>
      </c>
      <c r="AC37" s="630"/>
      <c r="AD37" s="257" t="s">
        <v>214</v>
      </c>
      <c r="AE37" s="631" t="s">
        <v>215</v>
      </c>
      <c r="AF37" s="632">
        <f t="shared" si="2"/>
      </c>
      <c r="AG37" s="633" t="s">
        <v>216</v>
      </c>
      <c r="AH37" s="634">
        <f t="shared" si="0"/>
      </c>
    </row>
    <row r="38" spans="1:34" ht="36.75" customHeight="1">
      <c r="A38" s="617">
        <f t="shared" si="3"/>
        <v>27</v>
      </c>
      <c r="B38" s="618">
        <f>IF('基本情報入力シート'!C59="","",'基本情報入力シート'!C59)</f>
      </c>
      <c r="C38" s="619">
        <f>IF('基本情報入力シート'!D59="","",'基本情報入力シート'!D59)</f>
      </c>
      <c r="D38" s="620">
        <f>IF('基本情報入力シート'!E59="","",'基本情報入力シート'!E59)</f>
      </c>
      <c r="E38" s="620">
        <f>IF('基本情報入力シート'!F59="","",'基本情報入力シート'!F59)</f>
      </c>
      <c r="F38" s="620">
        <f>IF('基本情報入力シート'!G59="","",'基本情報入力シート'!G59)</f>
      </c>
      <c r="G38" s="620">
        <f>IF('基本情報入力シート'!H59="","",'基本情報入力シート'!H59)</f>
      </c>
      <c r="H38" s="620">
        <f>IF('基本情報入力シート'!I59="","",'基本情報入力シート'!I59)</f>
      </c>
      <c r="I38" s="620">
        <f>IF('基本情報入力シート'!J59="","",'基本情報入力シート'!J59)</f>
      </c>
      <c r="J38" s="620">
        <f>IF('基本情報入力シート'!K59="","",'基本情報入力シート'!K59)</f>
      </c>
      <c r="K38" s="621">
        <f>IF('基本情報入力シート'!L59="","",'基本情報入力シート'!L59)</f>
      </c>
      <c r="L38" s="622">
        <f>IF('基本情報入力シート'!M59="","",'基本情報入力シート'!M59)</f>
      </c>
      <c r="M38" s="622">
        <f>IF('基本情報入力シート'!R59="","",'基本情報入力シート'!R59)</f>
      </c>
      <c r="N38" s="622">
        <f>IF('基本情報入力シート'!W59="","",'基本情報入力シート'!W59)</f>
      </c>
      <c r="O38" s="617">
        <f>IF('基本情報入力シート'!X59="","",'基本情報入力シート'!X59)</f>
      </c>
      <c r="P38" s="623">
        <f>IF('基本情報入力シート'!Y59="","",'基本情報入力シート'!Y59)</f>
      </c>
      <c r="Q38" s="624">
        <f>IF('基本情報入力シート'!Z59="","",'基本情報入力シート'!Z59)</f>
      </c>
      <c r="R38" s="625">
        <f>IF('基本情報入力シート'!AA59="","",'基本情報入力シート'!AA59)</f>
      </c>
      <c r="S38" s="626"/>
      <c r="T38" s="627"/>
      <c r="U38" s="628">
        <f>IF(P38="","",VLOOKUP(P38,'【参考】数式用'!$A$5:$I$28,MATCH(T38,'【参考】数式用'!$C$4:$G$4,0)+2,0))</f>
      </c>
      <c r="V38" s="260" t="s">
        <v>211</v>
      </c>
      <c r="W38" s="629"/>
      <c r="X38" s="257" t="s">
        <v>212</v>
      </c>
      <c r="Y38" s="629"/>
      <c r="Z38" s="409" t="s">
        <v>213</v>
      </c>
      <c r="AA38" s="630"/>
      <c r="AB38" s="257" t="s">
        <v>212</v>
      </c>
      <c r="AC38" s="630"/>
      <c r="AD38" s="257" t="s">
        <v>214</v>
      </c>
      <c r="AE38" s="631" t="s">
        <v>215</v>
      </c>
      <c r="AF38" s="632">
        <f t="shared" si="2"/>
      </c>
      <c r="AG38" s="633" t="s">
        <v>216</v>
      </c>
      <c r="AH38" s="634">
        <f t="shared" si="0"/>
      </c>
    </row>
    <row r="39" spans="1:34" ht="36.75" customHeight="1">
      <c r="A39" s="617">
        <f t="shared" si="3"/>
        <v>28</v>
      </c>
      <c r="B39" s="618">
        <f>IF('基本情報入力シート'!C60="","",'基本情報入力シート'!C60)</f>
      </c>
      <c r="C39" s="619">
        <f>IF('基本情報入力シート'!D60="","",'基本情報入力シート'!D60)</f>
      </c>
      <c r="D39" s="620">
        <f>IF('基本情報入力シート'!E60="","",'基本情報入力シート'!E60)</f>
      </c>
      <c r="E39" s="620">
        <f>IF('基本情報入力シート'!F60="","",'基本情報入力シート'!F60)</f>
      </c>
      <c r="F39" s="620">
        <f>IF('基本情報入力シート'!G60="","",'基本情報入力シート'!G60)</f>
      </c>
      <c r="G39" s="620">
        <f>IF('基本情報入力シート'!H60="","",'基本情報入力シート'!H60)</f>
      </c>
      <c r="H39" s="620">
        <f>IF('基本情報入力シート'!I60="","",'基本情報入力シート'!I60)</f>
      </c>
      <c r="I39" s="620">
        <f>IF('基本情報入力シート'!J60="","",'基本情報入力シート'!J60)</f>
      </c>
      <c r="J39" s="620">
        <f>IF('基本情報入力シート'!K60="","",'基本情報入力シート'!K60)</f>
      </c>
      <c r="K39" s="621">
        <f>IF('基本情報入力シート'!L60="","",'基本情報入力シート'!L60)</f>
      </c>
      <c r="L39" s="622">
        <f>IF('基本情報入力シート'!M60="","",'基本情報入力シート'!M60)</f>
      </c>
      <c r="M39" s="622">
        <f>IF('基本情報入力シート'!R60="","",'基本情報入力シート'!R60)</f>
      </c>
      <c r="N39" s="622">
        <f>IF('基本情報入力シート'!W60="","",'基本情報入力シート'!W60)</f>
      </c>
      <c r="O39" s="617">
        <f>IF('基本情報入力シート'!X60="","",'基本情報入力シート'!X60)</f>
      </c>
      <c r="P39" s="623">
        <f>IF('基本情報入力シート'!Y60="","",'基本情報入力シート'!Y60)</f>
      </c>
      <c r="Q39" s="624">
        <f>IF('基本情報入力シート'!Z60="","",'基本情報入力シート'!Z60)</f>
      </c>
      <c r="R39" s="625">
        <f>IF('基本情報入力シート'!AA60="","",'基本情報入力シート'!AA60)</f>
      </c>
      <c r="S39" s="626"/>
      <c r="T39" s="627"/>
      <c r="U39" s="628">
        <f>IF(P39="","",VLOOKUP(P39,'【参考】数式用'!$A$5:$I$28,MATCH(T39,'【参考】数式用'!$C$4:$G$4,0)+2,0))</f>
      </c>
      <c r="V39" s="260" t="s">
        <v>211</v>
      </c>
      <c r="W39" s="629"/>
      <c r="X39" s="257" t="s">
        <v>212</v>
      </c>
      <c r="Y39" s="629"/>
      <c r="Z39" s="409" t="s">
        <v>213</v>
      </c>
      <c r="AA39" s="630"/>
      <c r="AB39" s="257" t="s">
        <v>212</v>
      </c>
      <c r="AC39" s="630"/>
      <c r="AD39" s="257" t="s">
        <v>214</v>
      </c>
      <c r="AE39" s="631" t="s">
        <v>215</v>
      </c>
      <c r="AF39" s="632">
        <f t="shared" si="2"/>
      </c>
      <c r="AG39" s="633" t="s">
        <v>216</v>
      </c>
      <c r="AH39" s="634">
        <f t="shared" si="0"/>
      </c>
    </row>
    <row r="40" spans="1:34" ht="36.75" customHeight="1">
      <c r="A40" s="617">
        <f t="shared" si="3"/>
        <v>29</v>
      </c>
      <c r="B40" s="618">
        <f>IF('基本情報入力シート'!C61="","",'基本情報入力シート'!C61)</f>
      </c>
      <c r="C40" s="619">
        <f>IF('基本情報入力シート'!D61="","",'基本情報入力シート'!D61)</f>
      </c>
      <c r="D40" s="620">
        <f>IF('基本情報入力シート'!E61="","",'基本情報入力シート'!E61)</f>
      </c>
      <c r="E40" s="620">
        <f>IF('基本情報入力シート'!F61="","",'基本情報入力シート'!F61)</f>
      </c>
      <c r="F40" s="620">
        <f>IF('基本情報入力シート'!G61="","",'基本情報入力シート'!G61)</f>
      </c>
      <c r="G40" s="620">
        <f>IF('基本情報入力シート'!H61="","",'基本情報入力シート'!H61)</f>
      </c>
      <c r="H40" s="620">
        <f>IF('基本情報入力シート'!I61="","",'基本情報入力シート'!I61)</f>
      </c>
      <c r="I40" s="620">
        <f>IF('基本情報入力シート'!J61="","",'基本情報入力シート'!J61)</f>
      </c>
      <c r="J40" s="620">
        <f>IF('基本情報入力シート'!K61="","",'基本情報入力シート'!K61)</f>
      </c>
      <c r="K40" s="621">
        <f>IF('基本情報入力シート'!L61="","",'基本情報入力シート'!L61)</f>
      </c>
      <c r="L40" s="622">
        <f>IF('基本情報入力シート'!M61="","",'基本情報入力シート'!M61)</f>
      </c>
      <c r="M40" s="622">
        <f>IF('基本情報入力シート'!R61="","",'基本情報入力シート'!R61)</f>
      </c>
      <c r="N40" s="622">
        <f>IF('基本情報入力シート'!W61="","",'基本情報入力シート'!W61)</f>
      </c>
      <c r="O40" s="617">
        <f>IF('基本情報入力シート'!X61="","",'基本情報入力シート'!X61)</f>
      </c>
      <c r="P40" s="623">
        <f>IF('基本情報入力シート'!Y61="","",'基本情報入力シート'!Y61)</f>
      </c>
      <c r="Q40" s="624">
        <f>IF('基本情報入力シート'!Z61="","",'基本情報入力シート'!Z61)</f>
      </c>
      <c r="R40" s="625">
        <f>IF('基本情報入力シート'!AA61="","",'基本情報入力シート'!AA61)</f>
      </c>
      <c r="S40" s="626"/>
      <c r="T40" s="627"/>
      <c r="U40" s="628">
        <f>IF(P40="","",VLOOKUP(P40,'【参考】数式用'!$A$5:$I$28,MATCH(T40,'【参考】数式用'!$C$4:$G$4,0)+2,0))</f>
      </c>
      <c r="V40" s="260" t="s">
        <v>211</v>
      </c>
      <c r="W40" s="629"/>
      <c r="X40" s="257" t="s">
        <v>212</v>
      </c>
      <c r="Y40" s="629"/>
      <c r="Z40" s="409" t="s">
        <v>213</v>
      </c>
      <c r="AA40" s="630"/>
      <c r="AB40" s="257" t="s">
        <v>212</v>
      </c>
      <c r="AC40" s="630"/>
      <c r="AD40" s="257" t="s">
        <v>214</v>
      </c>
      <c r="AE40" s="631" t="s">
        <v>215</v>
      </c>
      <c r="AF40" s="632">
        <f t="shared" si="2"/>
      </c>
      <c r="AG40" s="633" t="s">
        <v>216</v>
      </c>
      <c r="AH40" s="634">
        <f t="shared" si="0"/>
      </c>
    </row>
    <row r="41" spans="1:34" ht="36.75" customHeight="1">
      <c r="A41" s="617">
        <f t="shared" si="3"/>
        <v>30</v>
      </c>
      <c r="B41" s="618">
        <f>IF('基本情報入力シート'!C62="","",'基本情報入力シート'!C62)</f>
      </c>
      <c r="C41" s="619">
        <f>IF('基本情報入力シート'!D62="","",'基本情報入力シート'!D62)</f>
      </c>
      <c r="D41" s="620">
        <f>IF('基本情報入力シート'!E62="","",'基本情報入力シート'!E62)</f>
      </c>
      <c r="E41" s="620">
        <f>IF('基本情報入力シート'!F62="","",'基本情報入力シート'!F62)</f>
      </c>
      <c r="F41" s="620">
        <f>IF('基本情報入力シート'!G62="","",'基本情報入力シート'!G62)</f>
      </c>
      <c r="G41" s="620">
        <f>IF('基本情報入力シート'!H62="","",'基本情報入力シート'!H62)</f>
      </c>
      <c r="H41" s="620">
        <f>IF('基本情報入力シート'!I62="","",'基本情報入力シート'!I62)</f>
      </c>
      <c r="I41" s="620">
        <f>IF('基本情報入力シート'!J62="","",'基本情報入力シート'!J62)</f>
      </c>
      <c r="J41" s="620">
        <f>IF('基本情報入力シート'!K62="","",'基本情報入力シート'!K62)</f>
      </c>
      <c r="K41" s="621">
        <f>IF('基本情報入力シート'!L62="","",'基本情報入力シート'!L62)</f>
      </c>
      <c r="L41" s="622">
        <f>IF('基本情報入力シート'!M62="","",'基本情報入力シート'!M62)</f>
      </c>
      <c r="M41" s="622">
        <f>IF('基本情報入力シート'!R62="","",'基本情報入力シート'!R62)</f>
      </c>
      <c r="N41" s="622">
        <f>IF('基本情報入力シート'!W62="","",'基本情報入力シート'!W62)</f>
      </c>
      <c r="O41" s="617">
        <f>IF('基本情報入力シート'!X62="","",'基本情報入力シート'!X62)</f>
      </c>
      <c r="P41" s="623">
        <f>IF('基本情報入力シート'!Y62="","",'基本情報入力シート'!Y62)</f>
      </c>
      <c r="Q41" s="624">
        <f>IF('基本情報入力シート'!Z62="","",'基本情報入力シート'!Z62)</f>
      </c>
      <c r="R41" s="625">
        <f>IF('基本情報入力シート'!AA62="","",'基本情報入力シート'!AA62)</f>
      </c>
      <c r="S41" s="626"/>
      <c r="T41" s="627"/>
      <c r="U41" s="628">
        <f>IF(P41="","",VLOOKUP(P41,'【参考】数式用'!$A$5:$I$28,MATCH(T41,'【参考】数式用'!$C$4:$G$4,0)+2,0))</f>
      </c>
      <c r="V41" s="260" t="s">
        <v>211</v>
      </c>
      <c r="W41" s="629"/>
      <c r="X41" s="257" t="s">
        <v>212</v>
      </c>
      <c r="Y41" s="629"/>
      <c r="Z41" s="409" t="s">
        <v>213</v>
      </c>
      <c r="AA41" s="630"/>
      <c r="AB41" s="257" t="s">
        <v>212</v>
      </c>
      <c r="AC41" s="630"/>
      <c r="AD41" s="257" t="s">
        <v>214</v>
      </c>
      <c r="AE41" s="631" t="s">
        <v>215</v>
      </c>
      <c r="AF41" s="632">
        <f t="shared" si="2"/>
      </c>
      <c r="AG41" s="633" t="s">
        <v>216</v>
      </c>
      <c r="AH41" s="634">
        <f t="shared" si="0"/>
      </c>
    </row>
    <row r="42" spans="1:34" ht="36.75" customHeight="1">
      <c r="A42" s="617">
        <f t="shared" si="3"/>
        <v>31</v>
      </c>
      <c r="B42" s="618">
        <f>IF('基本情報入力シート'!C63="","",'基本情報入力シート'!C63)</f>
      </c>
      <c r="C42" s="619">
        <f>IF('基本情報入力シート'!D63="","",'基本情報入力シート'!D63)</f>
      </c>
      <c r="D42" s="620">
        <f>IF('基本情報入力シート'!E63="","",'基本情報入力シート'!E63)</f>
      </c>
      <c r="E42" s="620">
        <f>IF('基本情報入力シート'!F63="","",'基本情報入力シート'!F63)</f>
      </c>
      <c r="F42" s="620">
        <f>IF('基本情報入力シート'!G63="","",'基本情報入力シート'!G63)</f>
      </c>
      <c r="G42" s="620">
        <f>IF('基本情報入力シート'!H63="","",'基本情報入力シート'!H63)</f>
      </c>
      <c r="H42" s="620">
        <f>IF('基本情報入力シート'!I63="","",'基本情報入力シート'!I63)</f>
      </c>
      <c r="I42" s="620">
        <f>IF('基本情報入力シート'!J63="","",'基本情報入力シート'!J63)</f>
      </c>
      <c r="J42" s="620">
        <f>IF('基本情報入力シート'!K63="","",'基本情報入力シート'!K63)</f>
      </c>
      <c r="K42" s="621">
        <f>IF('基本情報入力シート'!L63="","",'基本情報入力シート'!L63)</f>
      </c>
      <c r="L42" s="622">
        <f>IF('基本情報入力シート'!M63="","",'基本情報入力シート'!M63)</f>
      </c>
      <c r="M42" s="622">
        <f>IF('基本情報入力シート'!R63="","",'基本情報入力シート'!R63)</f>
      </c>
      <c r="N42" s="622">
        <f>IF('基本情報入力シート'!W63="","",'基本情報入力シート'!W63)</f>
      </c>
      <c r="O42" s="617">
        <f>IF('基本情報入力シート'!X63="","",'基本情報入力シート'!X63)</f>
      </c>
      <c r="P42" s="623">
        <f>IF('基本情報入力シート'!Y63="","",'基本情報入力シート'!Y63)</f>
      </c>
      <c r="Q42" s="624">
        <f>IF('基本情報入力シート'!Z63="","",'基本情報入力シート'!Z63)</f>
      </c>
      <c r="R42" s="625">
        <f>IF('基本情報入力シート'!AA63="","",'基本情報入力シート'!AA63)</f>
      </c>
      <c r="S42" s="626"/>
      <c r="T42" s="627"/>
      <c r="U42" s="628">
        <f>IF(P42="","",VLOOKUP(P42,'【参考】数式用'!$A$5:$I$28,MATCH(T42,'【参考】数式用'!$C$4:$G$4,0)+2,0))</f>
      </c>
      <c r="V42" s="260" t="s">
        <v>211</v>
      </c>
      <c r="W42" s="629"/>
      <c r="X42" s="257" t="s">
        <v>212</v>
      </c>
      <c r="Y42" s="629"/>
      <c r="Z42" s="409" t="s">
        <v>213</v>
      </c>
      <c r="AA42" s="630"/>
      <c r="AB42" s="257" t="s">
        <v>212</v>
      </c>
      <c r="AC42" s="630"/>
      <c r="AD42" s="257" t="s">
        <v>214</v>
      </c>
      <c r="AE42" s="631" t="s">
        <v>215</v>
      </c>
      <c r="AF42" s="632">
        <f t="shared" si="2"/>
      </c>
      <c r="AG42" s="633" t="s">
        <v>216</v>
      </c>
      <c r="AH42" s="634">
        <f t="shared" si="0"/>
      </c>
    </row>
    <row r="43" spans="1:34" ht="36.75" customHeight="1">
      <c r="A43" s="617">
        <f t="shared" si="3"/>
        <v>32</v>
      </c>
      <c r="B43" s="618">
        <f>IF('基本情報入力シート'!C64="","",'基本情報入力シート'!C64)</f>
      </c>
      <c r="C43" s="619">
        <f>IF('基本情報入力シート'!D64="","",'基本情報入力シート'!D64)</f>
      </c>
      <c r="D43" s="620">
        <f>IF('基本情報入力シート'!E64="","",'基本情報入力シート'!E64)</f>
      </c>
      <c r="E43" s="620">
        <f>IF('基本情報入力シート'!F64="","",'基本情報入力シート'!F64)</f>
      </c>
      <c r="F43" s="620">
        <f>IF('基本情報入力シート'!G64="","",'基本情報入力シート'!G64)</f>
      </c>
      <c r="G43" s="620">
        <f>IF('基本情報入力シート'!H64="","",'基本情報入力シート'!H64)</f>
      </c>
      <c r="H43" s="620">
        <f>IF('基本情報入力シート'!I64="","",'基本情報入力シート'!I64)</f>
      </c>
      <c r="I43" s="620">
        <f>IF('基本情報入力シート'!J64="","",'基本情報入力シート'!J64)</f>
      </c>
      <c r="J43" s="620">
        <f>IF('基本情報入力シート'!K64="","",'基本情報入力シート'!K64)</f>
      </c>
      <c r="K43" s="621">
        <f>IF('基本情報入力シート'!L64="","",'基本情報入力シート'!L64)</f>
      </c>
      <c r="L43" s="622">
        <f>IF('基本情報入力シート'!M64="","",'基本情報入力シート'!M64)</f>
      </c>
      <c r="M43" s="622">
        <f>IF('基本情報入力シート'!R64="","",'基本情報入力シート'!R64)</f>
      </c>
      <c r="N43" s="622">
        <f>IF('基本情報入力シート'!W64="","",'基本情報入力シート'!W64)</f>
      </c>
      <c r="O43" s="617">
        <f>IF('基本情報入力シート'!X64="","",'基本情報入力シート'!X64)</f>
      </c>
      <c r="P43" s="623">
        <f>IF('基本情報入力シート'!Y64="","",'基本情報入力シート'!Y64)</f>
      </c>
      <c r="Q43" s="624">
        <f>IF('基本情報入力シート'!Z64="","",'基本情報入力シート'!Z64)</f>
      </c>
      <c r="R43" s="625">
        <f>IF('基本情報入力シート'!AA64="","",'基本情報入力シート'!AA64)</f>
      </c>
      <c r="S43" s="626"/>
      <c r="T43" s="627"/>
      <c r="U43" s="628">
        <f>IF(P43="","",VLOOKUP(P43,'【参考】数式用'!$A$5:$I$28,MATCH(T43,'【参考】数式用'!$C$4:$G$4,0)+2,0))</f>
      </c>
      <c r="V43" s="260" t="s">
        <v>211</v>
      </c>
      <c r="W43" s="629"/>
      <c r="X43" s="257" t="s">
        <v>212</v>
      </c>
      <c r="Y43" s="629"/>
      <c r="Z43" s="409" t="s">
        <v>213</v>
      </c>
      <c r="AA43" s="630"/>
      <c r="AB43" s="257" t="s">
        <v>212</v>
      </c>
      <c r="AC43" s="630"/>
      <c r="AD43" s="257" t="s">
        <v>214</v>
      </c>
      <c r="AE43" s="631" t="s">
        <v>215</v>
      </c>
      <c r="AF43" s="632">
        <f t="shared" si="2"/>
      </c>
      <c r="AG43" s="633" t="s">
        <v>216</v>
      </c>
      <c r="AH43" s="634">
        <f t="shared" si="0"/>
      </c>
    </row>
    <row r="44" spans="1:34" ht="36.75" customHeight="1">
      <c r="A44" s="617">
        <f t="shared" si="3"/>
        <v>33</v>
      </c>
      <c r="B44" s="618">
        <f>IF('基本情報入力シート'!C65="","",'基本情報入力シート'!C65)</f>
      </c>
      <c r="C44" s="619">
        <f>IF('基本情報入力シート'!D65="","",'基本情報入力シート'!D65)</f>
      </c>
      <c r="D44" s="620">
        <f>IF('基本情報入力シート'!E65="","",'基本情報入力シート'!E65)</f>
      </c>
      <c r="E44" s="620">
        <f>IF('基本情報入力シート'!F65="","",'基本情報入力シート'!F65)</f>
      </c>
      <c r="F44" s="620">
        <f>IF('基本情報入力シート'!G65="","",'基本情報入力シート'!G65)</f>
      </c>
      <c r="G44" s="620">
        <f>IF('基本情報入力シート'!H65="","",'基本情報入力シート'!H65)</f>
      </c>
      <c r="H44" s="620">
        <f>IF('基本情報入力シート'!I65="","",'基本情報入力シート'!I65)</f>
      </c>
      <c r="I44" s="620">
        <f>IF('基本情報入力シート'!J65="","",'基本情報入力シート'!J65)</f>
      </c>
      <c r="J44" s="620">
        <f>IF('基本情報入力シート'!K65="","",'基本情報入力シート'!K65)</f>
      </c>
      <c r="K44" s="621">
        <f>IF('基本情報入力シート'!L65="","",'基本情報入力シート'!L65)</f>
      </c>
      <c r="L44" s="622">
        <f>IF('基本情報入力シート'!M65="","",'基本情報入力シート'!M65)</f>
      </c>
      <c r="M44" s="622">
        <f>IF('基本情報入力シート'!R65="","",'基本情報入力シート'!R65)</f>
      </c>
      <c r="N44" s="622">
        <f>IF('基本情報入力シート'!W65="","",'基本情報入力シート'!W65)</f>
      </c>
      <c r="O44" s="617">
        <f>IF('基本情報入力シート'!X65="","",'基本情報入力シート'!X65)</f>
      </c>
      <c r="P44" s="623">
        <f>IF('基本情報入力シート'!Y65="","",'基本情報入力シート'!Y65)</f>
      </c>
      <c r="Q44" s="624">
        <f>IF('基本情報入力シート'!Z65="","",'基本情報入力シート'!Z65)</f>
      </c>
      <c r="R44" s="625">
        <f>IF('基本情報入力シート'!AA65="","",'基本情報入力シート'!AA65)</f>
      </c>
      <c r="S44" s="626"/>
      <c r="T44" s="627"/>
      <c r="U44" s="628">
        <f>IF(P44="","",VLOOKUP(P44,'【参考】数式用'!$A$5:$I$28,MATCH(T44,'【参考】数式用'!$C$4:$G$4,0)+2,0))</f>
      </c>
      <c r="V44" s="260" t="s">
        <v>211</v>
      </c>
      <c r="W44" s="629"/>
      <c r="X44" s="257" t="s">
        <v>212</v>
      </c>
      <c r="Y44" s="629"/>
      <c r="Z44" s="409" t="s">
        <v>213</v>
      </c>
      <c r="AA44" s="630"/>
      <c r="AB44" s="257" t="s">
        <v>212</v>
      </c>
      <c r="AC44" s="630"/>
      <c r="AD44" s="257" t="s">
        <v>214</v>
      </c>
      <c r="AE44" s="631" t="s">
        <v>215</v>
      </c>
      <c r="AF44" s="632">
        <f t="shared" si="2"/>
      </c>
      <c r="AG44" s="633" t="s">
        <v>216</v>
      </c>
      <c r="AH44" s="634">
        <f t="shared" si="0"/>
      </c>
    </row>
    <row r="45" spans="1:34" ht="36.75" customHeight="1">
      <c r="A45" s="617">
        <f t="shared" si="3"/>
        <v>34</v>
      </c>
      <c r="B45" s="618">
        <f>IF('基本情報入力シート'!C66="","",'基本情報入力シート'!C66)</f>
      </c>
      <c r="C45" s="619">
        <f>IF('基本情報入力シート'!D66="","",'基本情報入力シート'!D66)</f>
      </c>
      <c r="D45" s="620">
        <f>IF('基本情報入力シート'!E66="","",'基本情報入力シート'!E66)</f>
      </c>
      <c r="E45" s="620">
        <f>IF('基本情報入力シート'!F66="","",'基本情報入力シート'!F66)</f>
      </c>
      <c r="F45" s="620">
        <f>IF('基本情報入力シート'!G66="","",'基本情報入力シート'!G66)</f>
      </c>
      <c r="G45" s="620">
        <f>IF('基本情報入力シート'!H66="","",'基本情報入力シート'!H66)</f>
      </c>
      <c r="H45" s="620">
        <f>IF('基本情報入力シート'!I66="","",'基本情報入力シート'!I66)</f>
      </c>
      <c r="I45" s="620">
        <f>IF('基本情報入力シート'!J66="","",'基本情報入力シート'!J66)</f>
      </c>
      <c r="J45" s="620">
        <f>IF('基本情報入力シート'!K66="","",'基本情報入力シート'!K66)</f>
      </c>
      <c r="K45" s="621">
        <f>IF('基本情報入力シート'!L66="","",'基本情報入力シート'!L66)</f>
      </c>
      <c r="L45" s="622">
        <f>IF('基本情報入力シート'!M66="","",'基本情報入力シート'!M66)</f>
      </c>
      <c r="M45" s="622">
        <f>IF('基本情報入力シート'!R66="","",'基本情報入力シート'!R66)</f>
      </c>
      <c r="N45" s="622">
        <f>IF('基本情報入力シート'!W66="","",'基本情報入力シート'!W66)</f>
      </c>
      <c r="O45" s="617">
        <f>IF('基本情報入力シート'!X66="","",'基本情報入力シート'!X66)</f>
      </c>
      <c r="P45" s="623">
        <f>IF('基本情報入力シート'!Y66="","",'基本情報入力シート'!Y66)</f>
      </c>
      <c r="Q45" s="624">
        <f>IF('基本情報入力シート'!Z66="","",'基本情報入力シート'!Z66)</f>
      </c>
      <c r="R45" s="625">
        <f>IF('基本情報入力シート'!AA66="","",'基本情報入力シート'!AA66)</f>
      </c>
      <c r="S45" s="626"/>
      <c r="T45" s="627"/>
      <c r="U45" s="628">
        <f>IF(P45="","",VLOOKUP(P45,'【参考】数式用'!$A$5:$I$28,MATCH(T45,'【参考】数式用'!$C$4:$G$4,0)+2,0))</f>
      </c>
      <c r="V45" s="260" t="s">
        <v>211</v>
      </c>
      <c r="W45" s="629"/>
      <c r="X45" s="257" t="s">
        <v>212</v>
      </c>
      <c r="Y45" s="629"/>
      <c r="Z45" s="409" t="s">
        <v>213</v>
      </c>
      <c r="AA45" s="630"/>
      <c r="AB45" s="257" t="s">
        <v>212</v>
      </c>
      <c r="AC45" s="630"/>
      <c r="AD45" s="257" t="s">
        <v>214</v>
      </c>
      <c r="AE45" s="631" t="s">
        <v>215</v>
      </c>
      <c r="AF45" s="632">
        <f t="shared" si="2"/>
      </c>
      <c r="AG45" s="633" t="s">
        <v>216</v>
      </c>
      <c r="AH45" s="634">
        <f t="shared" si="0"/>
      </c>
    </row>
    <row r="46" spans="1:34" ht="36.75" customHeight="1">
      <c r="A46" s="617">
        <f t="shared" si="3"/>
        <v>35</v>
      </c>
      <c r="B46" s="618">
        <f>IF('基本情報入力シート'!C67="","",'基本情報入力シート'!C67)</f>
      </c>
      <c r="C46" s="619">
        <f>IF('基本情報入力シート'!D67="","",'基本情報入力シート'!D67)</f>
      </c>
      <c r="D46" s="620">
        <f>IF('基本情報入力シート'!E67="","",'基本情報入力シート'!E67)</f>
      </c>
      <c r="E46" s="620">
        <f>IF('基本情報入力シート'!F67="","",'基本情報入力シート'!F67)</f>
      </c>
      <c r="F46" s="620">
        <f>IF('基本情報入力シート'!G67="","",'基本情報入力シート'!G67)</f>
      </c>
      <c r="G46" s="620">
        <f>IF('基本情報入力シート'!H67="","",'基本情報入力シート'!H67)</f>
      </c>
      <c r="H46" s="620">
        <f>IF('基本情報入力シート'!I67="","",'基本情報入力シート'!I67)</f>
      </c>
      <c r="I46" s="620">
        <f>IF('基本情報入力シート'!J67="","",'基本情報入力シート'!J67)</f>
      </c>
      <c r="J46" s="620">
        <f>IF('基本情報入力シート'!K67="","",'基本情報入力シート'!K67)</f>
      </c>
      <c r="K46" s="621">
        <f>IF('基本情報入力シート'!L67="","",'基本情報入力シート'!L67)</f>
      </c>
      <c r="L46" s="622">
        <f>IF('基本情報入力シート'!M67="","",'基本情報入力シート'!M67)</f>
      </c>
      <c r="M46" s="622">
        <f>IF('基本情報入力シート'!R67="","",'基本情報入力シート'!R67)</f>
      </c>
      <c r="N46" s="622">
        <f>IF('基本情報入力シート'!W67="","",'基本情報入力シート'!W67)</f>
      </c>
      <c r="O46" s="617">
        <f>IF('基本情報入力シート'!X67="","",'基本情報入力シート'!X67)</f>
      </c>
      <c r="P46" s="623">
        <f>IF('基本情報入力シート'!Y67="","",'基本情報入力シート'!Y67)</f>
      </c>
      <c r="Q46" s="624">
        <f>IF('基本情報入力シート'!Z67="","",'基本情報入力シート'!Z67)</f>
      </c>
      <c r="R46" s="625">
        <f>IF('基本情報入力シート'!AA67="","",'基本情報入力シート'!AA67)</f>
      </c>
      <c r="S46" s="626"/>
      <c r="T46" s="627"/>
      <c r="U46" s="628">
        <f>IF(P46="","",VLOOKUP(P46,'【参考】数式用'!$A$5:$I$28,MATCH(T46,'【参考】数式用'!$C$4:$G$4,0)+2,0))</f>
      </c>
      <c r="V46" s="260" t="s">
        <v>211</v>
      </c>
      <c r="W46" s="629"/>
      <c r="X46" s="257" t="s">
        <v>212</v>
      </c>
      <c r="Y46" s="629"/>
      <c r="Z46" s="409" t="s">
        <v>213</v>
      </c>
      <c r="AA46" s="630"/>
      <c r="AB46" s="257" t="s">
        <v>212</v>
      </c>
      <c r="AC46" s="630"/>
      <c r="AD46" s="257" t="s">
        <v>214</v>
      </c>
      <c r="AE46" s="631" t="s">
        <v>215</v>
      </c>
      <c r="AF46" s="632">
        <f t="shared" si="2"/>
      </c>
      <c r="AG46" s="633" t="s">
        <v>216</v>
      </c>
      <c r="AH46" s="634">
        <f t="shared" si="0"/>
      </c>
    </row>
    <row r="47" spans="1:34" ht="36.75" customHeight="1">
      <c r="A47" s="617">
        <f t="shared" si="3"/>
        <v>36</v>
      </c>
      <c r="B47" s="618">
        <f>IF('基本情報入力シート'!C68="","",'基本情報入力シート'!C68)</f>
      </c>
      <c r="C47" s="619">
        <f>IF('基本情報入力シート'!D68="","",'基本情報入力シート'!D68)</f>
      </c>
      <c r="D47" s="620">
        <f>IF('基本情報入力シート'!E68="","",'基本情報入力シート'!E68)</f>
      </c>
      <c r="E47" s="620">
        <f>IF('基本情報入力シート'!F68="","",'基本情報入力シート'!F68)</f>
      </c>
      <c r="F47" s="620">
        <f>IF('基本情報入力シート'!G68="","",'基本情報入力シート'!G68)</f>
      </c>
      <c r="G47" s="620">
        <f>IF('基本情報入力シート'!H68="","",'基本情報入力シート'!H68)</f>
      </c>
      <c r="H47" s="620">
        <f>IF('基本情報入力シート'!I68="","",'基本情報入力シート'!I68)</f>
      </c>
      <c r="I47" s="620">
        <f>IF('基本情報入力シート'!J68="","",'基本情報入力シート'!J68)</f>
      </c>
      <c r="J47" s="620">
        <f>IF('基本情報入力シート'!K68="","",'基本情報入力シート'!K68)</f>
      </c>
      <c r="K47" s="621">
        <f>IF('基本情報入力シート'!L68="","",'基本情報入力シート'!L68)</f>
      </c>
      <c r="L47" s="622">
        <f>IF('基本情報入力シート'!M68="","",'基本情報入力シート'!M68)</f>
      </c>
      <c r="M47" s="622">
        <f>IF('基本情報入力シート'!R68="","",'基本情報入力シート'!R68)</f>
      </c>
      <c r="N47" s="622">
        <f>IF('基本情報入力シート'!W68="","",'基本情報入力シート'!W68)</f>
      </c>
      <c r="O47" s="617">
        <f>IF('基本情報入力シート'!X68="","",'基本情報入力シート'!X68)</f>
      </c>
      <c r="P47" s="623">
        <f>IF('基本情報入力シート'!Y68="","",'基本情報入力シート'!Y68)</f>
      </c>
      <c r="Q47" s="624">
        <f>IF('基本情報入力シート'!Z68="","",'基本情報入力シート'!Z68)</f>
      </c>
      <c r="R47" s="625">
        <f>IF('基本情報入力シート'!AA68="","",'基本情報入力シート'!AA68)</f>
      </c>
      <c r="S47" s="626"/>
      <c r="T47" s="627"/>
      <c r="U47" s="628">
        <f>IF(P47="","",VLOOKUP(P47,'【参考】数式用'!$A$5:$I$28,MATCH(T47,'【参考】数式用'!$C$4:$G$4,0)+2,0))</f>
      </c>
      <c r="V47" s="260" t="s">
        <v>211</v>
      </c>
      <c r="W47" s="629"/>
      <c r="X47" s="257" t="s">
        <v>212</v>
      </c>
      <c r="Y47" s="629"/>
      <c r="Z47" s="409" t="s">
        <v>213</v>
      </c>
      <c r="AA47" s="630"/>
      <c r="AB47" s="257" t="s">
        <v>212</v>
      </c>
      <c r="AC47" s="630"/>
      <c r="AD47" s="257" t="s">
        <v>214</v>
      </c>
      <c r="AE47" s="631" t="s">
        <v>215</v>
      </c>
      <c r="AF47" s="632">
        <f t="shared" si="2"/>
      </c>
      <c r="AG47" s="633" t="s">
        <v>216</v>
      </c>
      <c r="AH47" s="634">
        <f t="shared" si="0"/>
      </c>
    </row>
    <row r="48" spans="1:34" ht="36.75" customHeight="1">
      <c r="A48" s="617">
        <f t="shared" si="3"/>
        <v>37</v>
      </c>
      <c r="B48" s="618">
        <f>IF('基本情報入力シート'!C69="","",'基本情報入力シート'!C69)</f>
      </c>
      <c r="C48" s="619">
        <f>IF('基本情報入力シート'!D69="","",'基本情報入力シート'!D69)</f>
      </c>
      <c r="D48" s="620">
        <f>IF('基本情報入力シート'!E69="","",'基本情報入力シート'!E69)</f>
      </c>
      <c r="E48" s="620">
        <f>IF('基本情報入力シート'!F69="","",'基本情報入力シート'!F69)</f>
      </c>
      <c r="F48" s="620">
        <f>IF('基本情報入力シート'!G69="","",'基本情報入力シート'!G69)</f>
      </c>
      <c r="G48" s="620">
        <f>IF('基本情報入力シート'!H69="","",'基本情報入力シート'!H69)</f>
      </c>
      <c r="H48" s="620">
        <f>IF('基本情報入力シート'!I69="","",'基本情報入力シート'!I69)</f>
      </c>
      <c r="I48" s="620">
        <f>IF('基本情報入力シート'!J69="","",'基本情報入力シート'!J69)</f>
      </c>
      <c r="J48" s="620">
        <f>IF('基本情報入力シート'!K69="","",'基本情報入力シート'!K69)</f>
      </c>
      <c r="K48" s="621">
        <f>IF('基本情報入力シート'!L69="","",'基本情報入力シート'!L69)</f>
      </c>
      <c r="L48" s="622">
        <f>IF('基本情報入力シート'!M69="","",'基本情報入力シート'!M69)</f>
      </c>
      <c r="M48" s="622">
        <f>IF('基本情報入力シート'!R69="","",'基本情報入力シート'!R69)</f>
      </c>
      <c r="N48" s="622">
        <f>IF('基本情報入力シート'!W69="","",'基本情報入力シート'!W69)</f>
      </c>
      <c r="O48" s="617">
        <f>IF('基本情報入力シート'!X69="","",'基本情報入力シート'!X69)</f>
      </c>
      <c r="P48" s="623">
        <f>IF('基本情報入力シート'!Y69="","",'基本情報入力シート'!Y69)</f>
      </c>
      <c r="Q48" s="624">
        <f>IF('基本情報入力シート'!Z69="","",'基本情報入力シート'!Z69)</f>
      </c>
      <c r="R48" s="625">
        <f>IF('基本情報入力シート'!AA69="","",'基本情報入力シート'!AA69)</f>
      </c>
      <c r="S48" s="626"/>
      <c r="T48" s="627"/>
      <c r="U48" s="628">
        <f>IF(P48="","",VLOOKUP(P48,'【参考】数式用'!$A$5:$I$28,MATCH(T48,'【参考】数式用'!$C$4:$G$4,0)+2,0))</f>
      </c>
      <c r="V48" s="260" t="s">
        <v>211</v>
      </c>
      <c r="W48" s="629"/>
      <c r="X48" s="257" t="s">
        <v>212</v>
      </c>
      <c r="Y48" s="629"/>
      <c r="Z48" s="409" t="s">
        <v>213</v>
      </c>
      <c r="AA48" s="630"/>
      <c r="AB48" s="257" t="s">
        <v>212</v>
      </c>
      <c r="AC48" s="630"/>
      <c r="AD48" s="257" t="s">
        <v>214</v>
      </c>
      <c r="AE48" s="631" t="s">
        <v>215</v>
      </c>
      <c r="AF48" s="632">
        <f t="shared" si="2"/>
      </c>
      <c r="AG48" s="633" t="s">
        <v>216</v>
      </c>
      <c r="AH48" s="634">
        <f t="shared" si="0"/>
      </c>
    </row>
    <row r="49" spans="1:34" ht="36.75" customHeight="1">
      <c r="A49" s="617">
        <f t="shared" si="3"/>
        <v>38</v>
      </c>
      <c r="B49" s="618">
        <f>IF('基本情報入力シート'!C70="","",'基本情報入力シート'!C70)</f>
      </c>
      <c r="C49" s="619">
        <f>IF('基本情報入力シート'!D70="","",'基本情報入力シート'!D70)</f>
      </c>
      <c r="D49" s="620">
        <f>IF('基本情報入力シート'!E70="","",'基本情報入力シート'!E70)</f>
      </c>
      <c r="E49" s="620">
        <f>IF('基本情報入力シート'!F70="","",'基本情報入力シート'!F70)</f>
      </c>
      <c r="F49" s="620">
        <f>IF('基本情報入力シート'!G70="","",'基本情報入力シート'!G70)</f>
      </c>
      <c r="G49" s="620">
        <f>IF('基本情報入力シート'!H70="","",'基本情報入力シート'!H70)</f>
      </c>
      <c r="H49" s="620">
        <f>IF('基本情報入力シート'!I70="","",'基本情報入力シート'!I70)</f>
      </c>
      <c r="I49" s="620">
        <f>IF('基本情報入力シート'!J70="","",'基本情報入力シート'!J70)</f>
      </c>
      <c r="J49" s="620">
        <f>IF('基本情報入力シート'!K70="","",'基本情報入力シート'!K70)</f>
      </c>
      <c r="K49" s="621">
        <f>IF('基本情報入力シート'!L70="","",'基本情報入力シート'!L70)</f>
      </c>
      <c r="L49" s="622">
        <f>IF('基本情報入力シート'!M70="","",'基本情報入力シート'!M70)</f>
      </c>
      <c r="M49" s="622">
        <f>IF('基本情報入力シート'!R70="","",'基本情報入力シート'!R70)</f>
      </c>
      <c r="N49" s="622">
        <f>IF('基本情報入力シート'!W70="","",'基本情報入力シート'!W70)</f>
      </c>
      <c r="O49" s="617">
        <f>IF('基本情報入力シート'!X70="","",'基本情報入力シート'!X70)</f>
      </c>
      <c r="P49" s="623">
        <f>IF('基本情報入力シート'!Y70="","",'基本情報入力シート'!Y70)</f>
      </c>
      <c r="Q49" s="624">
        <f>IF('基本情報入力シート'!Z70="","",'基本情報入力シート'!Z70)</f>
      </c>
      <c r="R49" s="625">
        <f>IF('基本情報入力シート'!AA70="","",'基本情報入力シート'!AA70)</f>
      </c>
      <c r="S49" s="626"/>
      <c r="T49" s="627"/>
      <c r="U49" s="628">
        <f>IF(P49="","",VLOOKUP(P49,'【参考】数式用'!$A$5:$I$28,MATCH(T49,'【参考】数式用'!$C$4:$G$4,0)+2,0))</f>
      </c>
      <c r="V49" s="260" t="s">
        <v>211</v>
      </c>
      <c r="W49" s="629"/>
      <c r="X49" s="257" t="s">
        <v>212</v>
      </c>
      <c r="Y49" s="629"/>
      <c r="Z49" s="409" t="s">
        <v>213</v>
      </c>
      <c r="AA49" s="630"/>
      <c r="AB49" s="257" t="s">
        <v>212</v>
      </c>
      <c r="AC49" s="630"/>
      <c r="AD49" s="257" t="s">
        <v>214</v>
      </c>
      <c r="AE49" s="631" t="s">
        <v>215</v>
      </c>
      <c r="AF49" s="632">
        <f t="shared" si="2"/>
      </c>
      <c r="AG49" s="633" t="s">
        <v>216</v>
      </c>
      <c r="AH49" s="634">
        <f t="shared" si="0"/>
      </c>
    </row>
    <row r="50" spans="1:34" ht="36.75" customHeight="1">
      <c r="A50" s="617">
        <f t="shared" si="3"/>
        <v>39</v>
      </c>
      <c r="B50" s="618">
        <f>IF('基本情報入力シート'!C71="","",'基本情報入力シート'!C71)</f>
      </c>
      <c r="C50" s="619">
        <f>IF('基本情報入力シート'!D71="","",'基本情報入力シート'!D71)</f>
      </c>
      <c r="D50" s="620">
        <f>IF('基本情報入力シート'!E71="","",'基本情報入力シート'!E71)</f>
      </c>
      <c r="E50" s="620">
        <f>IF('基本情報入力シート'!F71="","",'基本情報入力シート'!F71)</f>
      </c>
      <c r="F50" s="620">
        <f>IF('基本情報入力シート'!G71="","",'基本情報入力シート'!G71)</f>
      </c>
      <c r="G50" s="620">
        <f>IF('基本情報入力シート'!H71="","",'基本情報入力シート'!H71)</f>
      </c>
      <c r="H50" s="620">
        <f>IF('基本情報入力シート'!I71="","",'基本情報入力シート'!I71)</f>
      </c>
      <c r="I50" s="620">
        <f>IF('基本情報入力シート'!J71="","",'基本情報入力シート'!J71)</f>
      </c>
      <c r="J50" s="620">
        <f>IF('基本情報入力シート'!K71="","",'基本情報入力シート'!K71)</f>
      </c>
      <c r="K50" s="621">
        <f>IF('基本情報入力シート'!L71="","",'基本情報入力シート'!L71)</f>
      </c>
      <c r="L50" s="622">
        <f>IF('基本情報入力シート'!M71="","",'基本情報入力シート'!M71)</f>
      </c>
      <c r="M50" s="622">
        <f>IF('基本情報入力シート'!R71="","",'基本情報入力シート'!R71)</f>
      </c>
      <c r="N50" s="622">
        <f>IF('基本情報入力シート'!W71="","",'基本情報入力シート'!W71)</f>
      </c>
      <c r="O50" s="617">
        <f>IF('基本情報入力シート'!X71="","",'基本情報入力シート'!X71)</f>
      </c>
      <c r="P50" s="623">
        <f>IF('基本情報入力シート'!Y71="","",'基本情報入力シート'!Y71)</f>
      </c>
      <c r="Q50" s="624">
        <f>IF('基本情報入力シート'!Z71="","",'基本情報入力シート'!Z71)</f>
      </c>
      <c r="R50" s="625">
        <f>IF('基本情報入力シート'!AA71="","",'基本情報入力シート'!AA71)</f>
      </c>
      <c r="S50" s="626"/>
      <c r="T50" s="627"/>
      <c r="U50" s="628">
        <f>IF(P50="","",VLOOKUP(P50,'【参考】数式用'!$A$5:$I$28,MATCH(T50,'【参考】数式用'!$C$4:$G$4,0)+2,0))</f>
      </c>
      <c r="V50" s="260" t="s">
        <v>211</v>
      </c>
      <c r="W50" s="629"/>
      <c r="X50" s="257" t="s">
        <v>212</v>
      </c>
      <c r="Y50" s="629"/>
      <c r="Z50" s="409" t="s">
        <v>213</v>
      </c>
      <c r="AA50" s="630"/>
      <c r="AB50" s="257" t="s">
        <v>212</v>
      </c>
      <c r="AC50" s="630"/>
      <c r="AD50" s="257" t="s">
        <v>214</v>
      </c>
      <c r="AE50" s="631" t="s">
        <v>215</v>
      </c>
      <c r="AF50" s="632">
        <f t="shared" si="2"/>
      </c>
      <c r="AG50" s="633" t="s">
        <v>216</v>
      </c>
      <c r="AH50" s="634">
        <f t="shared" si="0"/>
      </c>
    </row>
    <row r="51" spans="1:34" ht="36.75" customHeight="1">
      <c r="A51" s="617">
        <f t="shared" si="3"/>
        <v>40</v>
      </c>
      <c r="B51" s="618">
        <f>IF('基本情報入力シート'!C72="","",'基本情報入力シート'!C72)</f>
      </c>
      <c r="C51" s="619">
        <f>IF('基本情報入力シート'!D72="","",'基本情報入力シート'!D72)</f>
      </c>
      <c r="D51" s="620">
        <f>IF('基本情報入力シート'!E72="","",'基本情報入力シート'!E72)</f>
      </c>
      <c r="E51" s="620">
        <f>IF('基本情報入力シート'!F72="","",'基本情報入力シート'!F72)</f>
      </c>
      <c r="F51" s="620">
        <f>IF('基本情報入力シート'!G72="","",'基本情報入力シート'!G72)</f>
      </c>
      <c r="G51" s="620">
        <f>IF('基本情報入力シート'!H72="","",'基本情報入力シート'!H72)</f>
      </c>
      <c r="H51" s="620">
        <f>IF('基本情報入力シート'!I72="","",'基本情報入力シート'!I72)</f>
      </c>
      <c r="I51" s="620">
        <f>IF('基本情報入力シート'!J72="","",'基本情報入力シート'!J72)</f>
      </c>
      <c r="J51" s="620">
        <f>IF('基本情報入力シート'!K72="","",'基本情報入力シート'!K72)</f>
      </c>
      <c r="K51" s="621">
        <f>IF('基本情報入力シート'!L72="","",'基本情報入力シート'!L72)</f>
      </c>
      <c r="L51" s="622">
        <f>IF('基本情報入力シート'!M72="","",'基本情報入力シート'!M72)</f>
      </c>
      <c r="M51" s="622">
        <f>IF('基本情報入力シート'!R72="","",'基本情報入力シート'!R72)</f>
      </c>
      <c r="N51" s="622">
        <f>IF('基本情報入力シート'!W72="","",'基本情報入力シート'!W72)</f>
      </c>
      <c r="O51" s="617">
        <f>IF('基本情報入力シート'!X72="","",'基本情報入力シート'!X72)</f>
      </c>
      <c r="P51" s="623">
        <f>IF('基本情報入力シート'!Y72="","",'基本情報入力シート'!Y72)</f>
      </c>
      <c r="Q51" s="624">
        <f>IF('基本情報入力シート'!Z72="","",'基本情報入力シート'!Z72)</f>
      </c>
      <c r="R51" s="625">
        <f>IF('基本情報入力シート'!AA72="","",'基本情報入力シート'!AA72)</f>
      </c>
      <c r="S51" s="626"/>
      <c r="T51" s="627"/>
      <c r="U51" s="628">
        <f>IF(P51="","",VLOOKUP(P51,'【参考】数式用'!$A$5:$I$28,MATCH(T51,'【参考】数式用'!$C$4:$G$4,0)+2,0))</f>
      </c>
      <c r="V51" s="260" t="s">
        <v>211</v>
      </c>
      <c r="W51" s="629"/>
      <c r="X51" s="257" t="s">
        <v>212</v>
      </c>
      <c r="Y51" s="629"/>
      <c r="Z51" s="409" t="s">
        <v>213</v>
      </c>
      <c r="AA51" s="630"/>
      <c r="AB51" s="257" t="s">
        <v>212</v>
      </c>
      <c r="AC51" s="630"/>
      <c r="AD51" s="257" t="s">
        <v>214</v>
      </c>
      <c r="AE51" s="631" t="s">
        <v>215</v>
      </c>
      <c r="AF51" s="632">
        <f t="shared" si="2"/>
      </c>
      <c r="AG51" s="635" t="s">
        <v>216</v>
      </c>
      <c r="AH51" s="634">
        <f t="shared" si="0"/>
      </c>
    </row>
    <row r="52" spans="1:34" ht="36.75" customHeight="1">
      <c r="A52" s="617">
        <f t="shared" si="3"/>
        <v>41</v>
      </c>
      <c r="B52" s="618">
        <f>IF('基本情報入力シート'!C73="","",'基本情報入力シート'!C73)</f>
      </c>
      <c r="C52" s="619">
        <f>IF('基本情報入力シート'!D73="","",'基本情報入力シート'!D73)</f>
      </c>
      <c r="D52" s="620">
        <f>IF('基本情報入力シート'!E73="","",'基本情報入力シート'!E73)</f>
      </c>
      <c r="E52" s="620">
        <f>IF('基本情報入力シート'!F73="","",'基本情報入力シート'!F73)</f>
      </c>
      <c r="F52" s="620">
        <f>IF('基本情報入力シート'!G73="","",'基本情報入力シート'!G73)</f>
      </c>
      <c r="G52" s="620">
        <f>IF('基本情報入力シート'!H73="","",'基本情報入力シート'!H73)</f>
      </c>
      <c r="H52" s="620">
        <f>IF('基本情報入力シート'!I73="","",'基本情報入力シート'!I73)</f>
      </c>
      <c r="I52" s="620">
        <f>IF('基本情報入力シート'!J73="","",'基本情報入力シート'!J73)</f>
      </c>
      <c r="J52" s="620">
        <f>IF('基本情報入力シート'!K73="","",'基本情報入力シート'!K73)</f>
      </c>
      <c r="K52" s="621">
        <f>IF('基本情報入力シート'!L73="","",'基本情報入力シート'!L73)</f>
      </c>
      <c r="L52" s="622">
        <f>IF('基本情報入力シート'!M73="","",'基本情報入力シート'!M73)</f>
      </c>
      <c r="M52" s="622">
        <f>IF('基本情報入力シート'!R73="","",'基本情報入力シート'!R73)</f>
      </c>
      <c r="N52" s="622">
        <f>IF('基本情報入力シート'!W73="","",'基本情報入力シート'!W73)</f>
      </c>
      <c r="O52" s="617">
        <f>IF('基本情報入力シート'!X73="","",'基本情報入力シート'!X73)</f>
      </c>
      <c r="P52" s="623">
        <f>IF('基本情報入力シート'!Y73="","",'基本情報入力シート'!Y73)</f>
      </c>
      <c r="Q52" s="624">
        <f>IF('基本情報入力シート'!Z73="","",'基本情報入力シート'!Z73)</f>
      </c>
      <c r="R52" s="625">
        <f>IF('基本情報入力シート'!AA73="","",'基本情報入力シート'!AA73)</f>
      </c>
      <c r="S52" s="626"/>
      <c r="T52" s="627"/>
      <c r="U52" s="628">
        <f>IF(P52="","",VLOOKUP(P52,'【参考】数式用'!$A$5:$I$28,MATCH(T52,'【参考】数式用'!$C$4:$G$4,0)+2,0))</f>
      </c>
      <c r="V52" s="260" t="s">
        <v>211</v>
      </c>
      <c r="W52" s="629"/>
      <c r="X52" s="257" t="s">
        <v>212</v>
      </c>
      <c r="Y52" s="629"/>
      <c r="Z52" s="409" t="s">
        <v>213</v>
      </c>
      <c r="AA52" s="630"/>
      <c r="AB52" s="257" t="s">
        <v>212</v>
      </c>
      <c r="AC52" s="630"/>
      <c r="AD52" s="257" t="s">
        <v>214</v>
      </c>
      <c r="AE52" s="631" t="s">
        <v>215</v>
      </c>
      <c r="AF52" s="632">
        <f t="shared" si="2"/>
      </c>
      <c r="AG52" s="635" t="s">
        <v>216</v>
      </c>
      <c r="AH52" s="634">
        <f t="shared" si="0"/>
      </c>
    </row>
    <row r="53" spans="1:34" ht="36.75" customHeight="1">
      <c r="A53" s="617">
        <f t="shared" si="3"/>
        <v>42</v>
      </c>
      <c r="B53" s="618">
        <f>IF('基本情報入力シート'!C74="","",'基本情報入力シート'!C74)</f>
      </c>
      <c r="C53" s="619">
        <f>IF('基本情報入力シート'!D74="","",'基本情報入力シート'!D74)</f>
      </c>
      <c r="D53" s="620">
        <f>IF('基本情報入力シート'!E74="","",'基本情報入力シート'!E74)</f>
      </c>
      <c r="E53" s="620">
        <f>IF('基本情報入力シート'!F74="","",'基本情報入力シート'!F74)</f>
      </c>
      <c r="F53" s="620">
        <f>IF('基本情報入力シート'!G74="","",'基本情報入力シート'!G74)</f>
      </c>
      <c r="G53" s="620">
        <f>IF('基本情報入力シート'!H74="","",'基本情報入力シート'!H74)</f>
      </c>
      <c r="H53" s="620">
        <f>IF('基本情報入力シート'!I74="","",'基本情報入力シート'!I74)</f>
      </c>
      <c r="I53" s="620">
        <f>IF('基本情報入力シート'!J74="","",'基本情報入力シート'!J74)</f>
      </c>
      <c r="J53" s="620">
        <f>IF('基本情報入力シート'!K74="","",'基本情報入力シート'!K74)</f>
      </c>
      <c r="K53" s="621">
        <f>IF('基本情報入力シート'!L74="","",'基本情報入力シート'!L74)</f>
      </c>
      <c r="L53" s="622">
        <f>IF('基本情報入力シート'!M74="","",'基本情報入力シート'!M74)</f>
      </c>
      <c r="M53" s="622">
        <f>IF('基本情報入力シート'!R74="","",'基本情報入力シート'!R74)</f>
      </c>
      <c r="N53" s="622">
        <f>IF('基本情報入力シート'!W74="","",'基本情報入力シート'!W74)</f>
      </c>
      <c r="O53" s="617">
        <f>IF('基本情報入力シート'!X74="","",'基本情報入力シート'!X74)</f>
      </c>
      <c r="P53" s="623">
        <f>IF('基本情報入力シート'!Y74="","",'基本情報入力シート'!Y74)</f>
      </c>
      <c r="Q53" s="624">
        <f>IF('基本情報入力シート'!Z74="","",'基本情報入力シート'!Z74)</f>
      </c>
      <c r="R53" s="625">
        <f>IF('基本情報入力シート'!AA74="","",'基本情報入力シート'!AA74)</f>
      </c>
      <c r="S53" s="626"/>
      <c r="T53" s="627"/>
      <c r="U53" s="628">
        <f>IF(P53="","",VLOOKUP(P53,'【参考】数式用'!$A$5:$I$28,MATCH(T53,'【参考】数式用'!$C$4:$G$4,0)+2,0))</f>
      </c>
      <c r="V53" s="260" t="s">
        <v>211</v>
      </c>
      <c r="W53" s="629"/>
      <c r="X53" s="257" t="s">
        <v>212</v>
      </c>
      <c r="Y53" s="629"/>
      <c r="Z53" s="409" t="s">
        <v>213</v>
      </c>
      <c r="AA53" s="630"/>
      <c r="AB53" s="257" t="s">
        <v>212</v>
      </c>
      <c r="AC53" s="630"/>
      <c r="AD53" s="257" t="s">
        <v>214</v>
      </c>
      <c r="AE53" s="631" t="s">
        <v>215</v>
      </c>
      <c r="AF53" s="632">
        <f t="shared" si="2"/>
      </c>
      <c r="AG53" s="635" t="s">
        <v>216</v>
      </c>
      <c r="AH53" s="634">
        <f t="shared" si="0"/>
      </c>
    </row>
    <row r="54" spans="1:34" ht="36.75" customHeight="1">
      <c r="A54" s="617">
        <f t="shared" si="3"/>
        <v>43</v>
      </c>
      <c r="B54" s="618">
        <f>IF('基本情報入力シート'!C75="","",'基本情報入力シート'!C75)</f>
      </c>
      <c r="C54" s="619">
        <f>IF('基本情報入力シート'!D75="","",'基本情報入力シート'!D75)</f>
      </c>
      <c r="D54" s="620">
        <f>IF('基本情報入力シート'!E75="","",'基本情報入力シート'!E75)</f>
      </c>
      <c r="E54" s="620">
        <f>IF('基本情報入力シート'!F75="","",'基本情報入力シート'!F75)</f>
      </c>
      <c r="F54" s="620">
        <f>IF('基本情報入力シート'!G75="","",'基本情報入力シート'!G75)</f>
      </c>
      <c r="G54" s="620">
        <f>IF('基本情報入力シート'!H75="","",'基本情報入力シート'!H75)</f>
      </c>
      <c r="H54" s="620">
        <f>IF('基本情報入力シート'!I75="","",'基本情報入力シート'!I75)</f>
      </c>
      <c r="I54" s="620">
        <f>IF('基本情報入力シート'!J75="","",'基本情報入力シート'!J75)</f>
      </c>
      <c r="J54" s="620">
        <f>IF('基本情報入力シート'!K75="","",'基本情報入力シート'!K75)</f>
      </c>
      <c r="K54" s="621">
        <f>IF('基本情報入力シート'!L75="","",'基本情報入力シート'!L75)</f>
      </c>
      <c r="L54" s="622">
        <f>IF('基本情報入力シート'!M75="","",'基本情報入力シート'!M75)</f>
      </c>
      <c r="M54" s="622">
        <f>IF('基本情報入力シート'!R75="","",'基本情報入力シート'!R75)</f>
      </c>
      <c r="N54" s="622">
        <f>IF('基本情報入力シート'!W75="","",'基本情報入力シート'!W75)</f>
      </c>
      <c r="O54" s="617">
        <f>IF('基本情報入力シート'!X75="","",'基本情報入力シート'!X75)</f>
      </c>
      <c r="P54" s="623">
        <f>IF('基本情報入力シート'!Y75="","",'基本情報入力シート'!Y75)</f>
      </c>
      <c r="Q54" s="624">
        <f>IF('基本情報入力シート'!Z75="","",'基本情報入力シート'!Z75)</f>
      </c>
      <c r="R54" s="625">
        <f>IF('基本情報入力シート'!AA75="","",'基本情報入力シート'!AA75)</f>
      </c>
      <c r="S54" s="626"/>
      <c r="T54" s="627"/>
      <c r="U54" s="628">
        <f>IF(P54="","",VLOOKUP(P54,'【参考】数式用'!$A$5:$I$28,MATCH(T54,'【参考】数式用'!$C$4:$G$4,0)+2,0))</f>
      </c>
      <c r="V54" s="260" t="s">
        <v>211</v>
      </c>
      <c r="W54" s="629"/>
      <c r="X54" s="257" t="s">
        <v>212</v>
      </c>
      <c r="Y54" s="629"/>
      <c r="Z54" s="409" t="s">
        <v>213</v>
      </c>
      <c r="AA54" s="630"/>
      <c r="AB54" s="257" t="s">
        <v>212</v>
      </c>
      <c r="AC54" s="630"/>
      <c r="AD54" s="257" t="s">
        <v>214</v>
      </c>
      <c r="AE54" s="631" t="s">
        <v>215</v>
      </c>
      <c r="AF54" s="632">
        <f t="shared" si="2"/>
      </c>
      <c r="AG54" s="635" t="s">
        <v>216</v>
      </c>
      <c r="AH54" s="634">
        <f t="shared" si="0"/>
      </c>
    </row>
    <row r="55" spans="1:34" ht="36.75" customHeight="1">
      <c r="A55" s="617">
        <f t="shared" si="3"/>
        <v>44</v>
      </c>
      <c r="B55" s="618">
        <f>IF('基本情報入力シート'!C76="","",'基本情報入力シート'!C76)</f>
      </c>
      <c r="C55" s="619">
        <f>IF('基本情報入力シート'!D76="","",'基本情報入力シート'!D76)</f>
      </c>
      <c r="D55" s="620">
        <f>IF('基本情報入力シート'!E76="","",'基本情報入力シート'!E76)</f>
      </c>
      <c r="E55" s="620">
        <f>IF('基本情報入力シート'!F76="","",'基本情報入力シート'!F76)</f>
      </c>
      <c r="F55" s="620">
        <f>IF('基本情報入力シート'!G76="","",'基本情報入力シート'!G76)</f>
      </c>
      <c r="G55" s="620">
        <f>IF('基本情報入力シート'!H76="","",'基本情報入力シート'!H76)</f>
      </c>
      <c r="H55" s="620">
        <f>IF('基本情報入力シート'!I76="","",'基本情報入力シート'!I76)</f>
      </c>
      <c r="I55" s="620">
        <f>IF('基本情報入力シート'!J76="","",'基本情報入力シート'!J76)</f>
      </c>
      <c r="J55" s="620">
        <f>IF('基本情報入力シート'!K76="","",'基本情報入力シート'!K76)</f>
      </c>
      <c r="K55" s="621">
        <f>IF('基本情報入力シート'!L76="","",'基本情報入力シート'!L76)</f>
      </c>
      <c r="L55" s="622">
        <f>IF('基本情報入力シート'!M76="","",'基本情報入力シート'!M76)</f>
      </c>
      <c r="M55" s="622">
        <f>IF('基本情報入力シート'!R76="","",'基本情報入力シート'!R76)</f>
      </c>
      <c r="N55" s="622">
        <f>IF('基本情報入力シート'!W76="","",'基本情報入力シート'!W76)</f>
      </c>
      <c r="O55" s="617">
        <f>IF('基本情報入力シート'!X76="","",'基本情報入力シート'!X76)</f>
      </c>
      <c r="P55" s="623">
        <f>IF('基本情報入力シート'!Y76="","",'基本情報入力シート'!Y76)</f>
      </c>
      <c r="Q55" s="624">
        <f>IF('基本情報入力シート'!Z76="","",'基本情報入力シート'!Z76)</f>
      </c>
      <c r="R55" s="625">
        <f>IF('基本情報入力シート'!AA76="","",'基本情報入力シート'!AA76)</f>
      </c>
      <c r="S55" s="626"/>
      <c r="T55" s="627"/>
      <c r="U55" s="628">
        <f>IF(P55="","",VLOOKUP(P55,'【参考】数式用'!$A$5:$I$28,MATCH(T55,'【参考】数式用'!$C$4:$G$4,0)+2,0))</f>
      </c>
      <c r="V55" s="260" t="s">
        <v>211</v>
      </c>
      <c r="W55" s="629"/>
      <c r="X55" s="257" t="s">
        <v>212</v>
      </c>
      <c r="Y55" s="629"/>
      <c r="Z55" s="409" t="s">
        <v>213</v>
      </c>
      <c r="AA55" s="630"/>
      <c r="AB55" s="257" t="s">
        <v>212</v>
      </c>
      <c r="AC55" s="630"/>
      <c r="AD55" s="257" t="s">
        <v>214</v>
      </c>
      <c r="AE55" s="631" t="s">
        <v>215</v>
      </c>
      <c r="AF55" s="632">
        <f t="shared" si="2"/>
      </c>
      <c r="AG55" s="635" t="s">
        <v>216</v>
      </c>
      <c r="AH55" s="634">
        <f t="shared" si="0"/>
      </c>
    </row>
    <row r="56" spans="1:34" ht="36.75" customHeight="1">
      <c r="A56" s="617">
        <f t="shared" si="3"/>
        <v>45</v>
      </c>
      <c r="B56" s="618">
        <f>IF('基本情報入力シート'!C77="","",'基本情報入力シート'!C77)</f>
      </c>
      <c r="C56" s="619">
        <f>IF('基本情報入力シート'!D77="","",'基本情報入力シート'!D77)</f>
      </c>
      <c r="D56" s="620">
        <f>IF('基本情報入力シート'!E77="","",'基本情報入力シート'!E77)</f>
      </c>
      <c r="E56" s="620">
        <f>IF('基本情報入力シート'!F77="","",'基本情報入力シート'!F77)</f>
      </c>
      <c r="F56" s="620">
        <f>IF('基本情報入力シート'!G77="","",'基本情報入力シート'!G77)</f>
      </c>
      <c r="G56" s="620">
        <f>IF('基本情報入力シート'!H77="","",'基本情報入力シート'!H77)</f>
      </c>
      <c r="H56" s="620">
        <f>IF('基本情報入力シート'!I77="","",'基本情報入力シート'!I77)</f>
      </c>
      <c r="I56" s="620">
        <f>IF('基本情報入力シート'!J77="","",'基本情報入力シート'!J77)</f>
      </c>
      <c r="J56" s="620">
        <f>IF('基本情報入力シート'!K77="","",'基本情報入力シート'!K77)</f>
      </c>
      <c r="K56" s="621">
        <f>IF('基本情報入力シート'!L77="","",'基本情報入力シート'!L77)</f>
      </c>
      <c r="L56" s="622">
        <f>IF('基本情報入力シート'!M77="","",'基本情報入力シート'!M77)</f>
      </c>
      <c r="M56" s="622">
        <f>IF('基本情報入力シート'!R77="","",'基本情報入力シート'!R77)</f>
      </c>
      <c r="N56" s="622">
        <f>IF('基本情報入力シート'!W77="","",'基本情報入力シート'!W77)</f>
      </c>
      <c r="O56" s="617">
        <f>IF('基本情報入力シート'!X77="","",'基本情報入力シート'!X77)</f>
      </c>
      <c r="P56" s="623">
        <f>IF('基本情報入力シート'!Y77="","",'基本情報入力シート'!Y77)</f>
      </c>
      <c r="Q56" s="624">
        <f>IF('基本情報入力シート'!Z77="","",'基本情報入力シート'!Z77)</f>
      </c>
      <c r="R56" s="625">
        <f>IF('基本情報入力シート'!AA77="","",'基本情報入力シート'!AA77)</f>
      </c>
      <c r="S56" s="626"/>
      <c r="T56" s="627"/>
      <c r="U56" s="628">
        <f>IF(P56="","",VLOOKUP(P56,'【参考】数式用'!$A$5:$I$28,MATCH(T56,'【参考】数式用'!$C$4:$G$4,0)+2,0))</f>
      </c>
      <c r="V56" s="260" t="s">
        <v>211</v>
      </c>
      <c r="W56" s="629"/>
      <c r="X56" s="257" t="s">
        <v>212</v>
      </c>
      <c r="Y56" s="629"/>
      <c r="Z56" s="409" t="s">
        <v>213</v>
      </c>
      <c r="AA56" s="630"/>
      <c r="AB56" s="257" t="s">
        <v>212</v>
      </c>
      <c r="AC56" s="630"/>
      <c r="AD56" s="257" t="s">
        <v>214</v>
      </c>
      <c r="AE56" s="631" t="s">
        <v>215</v>
      </c>
      <c r="AF56" s="632">
        <f t="shared" si="2"/>
      </c>
      <c r="AG56" s="635" t="s">
        <v>216</v>
      </c>
      <c r="AH56" s="634">
        <f t="shared" si="0"/>
      </c>
    </row>
    <row r="57" spans="1:34" ht="36.75" customHeight="1">
      <c r="A57" s="617">
        <f t="shared" si="3"/>
        <v>46</v>
      </c>
      <c r="B57" s="618">
        <f>IF('基本情報入力シート'!C78="","",'基本情報入力シート'!C78)</f>
      </c>
      <c r="C57" s="619">
        <f>IF('基本情報入力シート'!D78="","",'基本情報入力シート'!D78)</f>
      </c>
      <c r="D57" s="620">
        <f>IF('基本情報入力シート'!E78="","",'基本情報入力シート'!E78)</f>
      </c>
      <c r="E57" s="620">
        <f>IF('基本情報入力シート'!F78="","",'基本情報入力シート'!F78)</f>
      </c>
      <c r="F57" s="620">
        <f>IF('基本情報入力シート'!G78="","",'基本情報入力シート'!G78)</f>
      </c>
      <c r="G57" s="620">
        <f>IF('基本情報入力シート'!H78="","",'基本情報入力シート'!H78)</f>
      </c>
      <c r="H57" s="620">
        <f>IF('基本情報入力シート'!I78="","",'基本情報入力シート'!I78)</f>
      </c>
      <c r="I57" s="620">
        <f>IF('基本情報入力シート'!J78="","",'基本情報入力シート'!J78)</f>
      </c>
      <c r="J57" s="620">
        <f>IF('基本情報入力シート'!K78="","",'基本情報入力シート'!K78)</f>
      </c>
      <c r="K57" s="621">
        <f>IF('基本情報入力シート'!L78="","",'基本情報入力シート'!L78)</f>
      </c>
      <c r="L57" s="622">
        <f>IF('基本情報入力シート'!M78="","",'基本情報入力シート'!M78)</f>
      </c>
      <c r="M57" s="622">
        <f>IF('基本情報入力シート'!R78="","",'基本情報入力シート'!R78)</f>
      </c>
      <c r="N57" s="622">
        <f>IF('基本情報入力シート'!W78="","",'基本情報入力シート'!W78)</f>
      </c>
      <c r="O57" s="617">
        <f>IF('基本情報入力シート'!X78="","",'基本情報入力シート'!X78)</f>
      </c>
      <c r="P57" s="623">
        <f>IF('基本情報入力シート'!Y78="","",'基本情報入力シート'!Y78)</f>
      </c>
      <c r="Q57" s="624">
        <f>IF('基本情報入力シート'!Z78="","",'基本情報入力シート'!Z78)</f>
      </c>
      <c r="R57" s="625">
        <f>IF('基本情報入力シート'!AA78="","",'基本情報入力シート'!AA78)</f>
      </c>
      <c r="S57" s="626"/>
      <c r="T57" s="627"/>
      <c r="U57" s="628">
        <f>IF(P57="","",VLOOKUP(P57,'【参考】数式用'!$A$5:$I$28,MATCH(T57,'【参考】数式用'!$C$4:$G$4,0)+2,0))</f>
      </c>
      <c r="V57" s="260" t="s">
        <v>211</v>
      </c>
      <c r="W57" s="629"/>
      <c r="X57" s="257" t="s">
        <v>212</v>
      </c>
      <c r="Y57" s="629"/>
      <c r="Z57" s="409" t="s">
        <v>213</v>
      </c>
      <c r="AA57" s="630"/>
      <c r="AB57" s="257" t="s">
        <v>212</v>
      </c>
      <c r="AC57" s="630"/>
      <c r="AD57" s="257" t="s">
        <v>214</v>
      </c>
      <c r="AE57" s="631" t="s">
        <v>215</v>
      </c>
      <c r="AF57" s="632">
        <f t="shared" si="2"/>
      </c>
      <c r="AG57" s="635" t="s">
        <v>216</v>
      </c>
      <c r="AH57" s="634">
        <f t="shared" si="0"/>
      </c>
    </row>
    <row r="58" spans="1:34" ht="36.75" customHeight="1">
      <c r="A58" s="617">
        <f t="shared" si="3"/>
        <v>47</v>
      </c>
      <c r="B58" s="618">
        <f>IF('基本情報入力シート'!C79="","",'基本情報入力シート'!C79)</f>
      </c>
      <c r="C58" s="619">
        <f>IF('基本情報入力シート'!D79="","",'基本情報入力シート'!D79)</f>
      </c>
      <c r="D58" s="620">
        <f>IF('基本情報入力シート'!E79="","",'基本情報入力シート'!E79)</f>
      </c>
      <c r="E58" s="620">
        <f>IF('基本情報入力シート'!F79="","",'基本情報入力シート'!F79)</f>
      </c>
      <c r="F58" s="620">
        <f>IF('基本情報入力シート'!G79="","",'基本情報入力シート'!G79)</f>
      </c>
      <c r="G58" s="620">
        <f>IF('基本情報入力シート'!H79="","",'基本情報入力シート'!H79)</f>
      </c>
      <c r="H58" s="620">
        <f>IF('基本情報入力シート'!I79="","",'基本情報入力シート'!I79)</f>
      </c>
      <c r="I58" s="620">
        <f>IF('基本情報入力シート'!J79="","",'基本情報入力シート'!J79)</f>
      </c>
      <c r="J58" s="620">
        <f>IF('基本情報入力シート'!K79="","",'基本情報入力シート'!K79)</f>
      </c>
      <c r="K58" s="621">
        <f>IF('基本情報入力シート'!L79="","",'基本情報入力シート'!L79)</f>
      </c>
      <c r="L58" s="622">
        <f>IF('基本情報入力シート'!M79="","",'基本情報入力シート'!M79)</f>
      </c>
      <c r="M58" s="622">
        <f>IF('基本情報入力シート'!R79="","",'基本情報入力シート'!R79)</f>
      </c>
      <c r="N58" s="622">
        <f>IF('基本情報入力シート'!W79="","",'基本情報入力シート'!W79)</f>
      </c>
      <c r="O58" s="617">
        <f>IF('基本情報入力シート'!X79="","",'基本情報入力シート'!X79)</f>
      </c>
      <c r="P58" s="623">
        <f>IF('基本情報入力シート'!Y79="","",'基本情報入力シート'!Y79)</f>
      </c>
      <c r="Q58" s="624">
        <f>IF('基本情報入力シート'!Z79="","",'基本情報入力シート'!Z79)</f>
      </c>
      <c r="R58" s="625">
        <f>IF('基本情報入力シート'!AA79="","",'基本情報入力シート'!AA79)</f>
      </c>
      <c r="S58" s="626"/>
      <c r="T58" s="627"/>
      <c r="U58" s="628">
        <f>IF(P58="","",VLOOKUP(P58,'【参考】数式用'!$A$5:$I$28,MATCH(T58,'【参考】数式用'!$C$4:$G$4,0)+2,0))</f>
      </c>
      <c r="V58" s="260" t="s">
        <v>211</v>
      </c>
      <c r="W58" s="629"/>
      <c r="X58" s="257" t="s">
        <v>212</v>
      </c>
      <c r="Y58" s="629"/>
      <c r="Z58" s="409" t="s">
        <v>213</v>
      </c>
      <c r="AA58" s="630"/>
      <c r="AB58" s="257" t="s">
        <v>212</v>
      </c>
      <c r="AC58" s="630"/>
      <c r="AD58" s="257" t="s">
        <v>214</v>
      </c>
      <c r="AE58" s="631" t="s">
        <v>215</v>
      </c>
      <c r="AF58" s="632">
        <f t="shared" si="2"/>
      </c>
      <c r="AG58" s="635" t="s">
        <v>216</v>
      </c>
      <c r="AH58" s="634">
        <f t="shared" si="0"/>
      </c>
    </row>
    <row r="59" spans="1:34" ht="36.75" customHeight="1">
      <c r="A59" s="617">
        <f t="shared" si="3"/>
        <v>48</v>
      </c>
      <c r="B59" s="618">
        <f>IF('基本情報入力シート'!C80="","",'基本情報入力シート'!C80)</f>
      </c>
      <c r="C59" s="619">
        <f>IF('基本情報入力シート'!D80="","",'基本情報入力シート'!D80)</f>
      </c>
      <c r="D59" s="620">
        <f>IF('基本情報入力シート'!E80="","",'基本情報入力シート'!E80)</f>
      </c>
      <c r="E59" s="620">
        <f>IF('基本情報入力シート'!F80="","",'基本情報入力シート'!F80)</f>
      </c>
      <c r="F59" s="620">
        <f>IF('基本情報入力シート'!G80="","",'基本情報入力シート'!G80)</f>
      </c>
      <c r="G59" s="620">
        <f>IF('基本情報入力シート'!H80="","",'基本情報入力シート'!H80)</f>
      </c>
      <c r="H59" s="620">
        <f>IF('基本情報入力シート'!I80="","",'基本情報入力シート'!I80)</f>
      </c>
      <c r="I59" s="620">
        <f>IF('基本情報入力シート'!J80="","",'基本情報入力シート'!J80)</f>
      </c>
      <c r="J59" s="620">
        <f>IF('基本情報入力シート'!K80="","",'基本情報入力シート'!K80)</f>
      </c>
      <c r="K59" s="621">
        <f>IF('基本情報入力シート'!L80="","",'基本情報入力シート'!L80)</f>
      </c>
      <c r="L59" s="622">
        <f>IF('基本情報入力シート'!M80="","",'基本情報入力シート'!M80)</f>
      </c>
      <c r="M59" s="622">
        <f>IF('基本情報入力シート'!R80="","",'基本情報入力シート'!R80)</f>
      </c>
      <c r="N59" s="622">
        <f>IF('基本情報入力シート'!W80="","",'基本情報入力シート'!W80)</f>
      </c>
      <c r="O59" s="617">
        <f>IF('基本情報入力シート'!X80="","",'基本情報入力シート'!X80)</f>
      </c>
      <c r="P59" s="623">
        <f>IF('基本情報入力シート'!Y80="","",'基本情報入力シート'!Y80)</f>
      </c>
      <c r="Q59" s="624">
        <f>IF('基本情報入力シート'!Z80="","",'基本情報入力シート'!Z80)</f>
      </c>
      <c r="R59" s="625">
        <f>IF('基本情報入力シート'!AA80="","",'基本情報入力シート'!AA80)</f>
      </c>
      <c r="S59" s="626"/>
      <c r="T59" s="627"/>
      <c r="U59" s="628">
        <f>IF(P59="","",VLOOKUP(P59,'【参考】数式用'!$A$5:$I$28,MATCH(T59,'【参考】数式用'!$C$4:$G$4,0)+2,0))</f>
      </c>
      <c r="V59" s="260" t="s">
        <v>211</v>
      </c>
      <c r="W59" s="629"/>
      <c r="X59" s="257" t="s">
        <v>212</v>
      </c>
      <c r="Y59" s="629"/>
      <c r="Z59" s="409" t="s">
        <v>213</v>
      </c>
      <c r="AA59" s="630"/>
      <c r="AB59" s="257" t="s">
        <v>212</v>
      </c>
      <c r="AC59" s="630"/>
      <c r="AD59" s="257" t="s">
        <v>214</v>
      </c>
      <c r="AE59" s="631" t="s">
        <v>215</v>
      </c>
      <c r="AF59" s="632">
        <f t="shared" si="2"/>
      </c>
      <c r="AG59" s="635" t="s">
        <v>216</v>
      </c>
      <c r="AH59" s="634">
        <f t="shared" si="0"/>
      </c>
    </row>
    <row r="60" spans="1:34" ht="36.75" customHeight="1">
      <c r="A60" s="617">
        <f t="shared" si="3"/>
        <v>49</v>
      </c>
      <c r="B60" s="618">
        <f>IF('基本情報入力シート'!C81="","",'基本情報入力シート'!C81)</f>
      </c>
      <c r="C60" s="619">
        <f>IF('基本情報入力シート'!D81="","",'基本情報入力シート'!D81)</f>
      </c>
      <c r="D60" s="620">
        <f>IF('基本情報入力シート'!E81="","",'基本情報入力シート'!E81)</f>
      </c>
      <c r="E60" s="620">
        <f>IF('基本情報入力シート'!F81="","",'基本情報入力シート'!F81)</f>
      </c>
      <c r="F60" s="620">
        <f>IF('基本情報入力シート'!G81="","",'基本情報入力シート'!G81)</f>
      </c>
      <c r="G60" s="620">
        <f>IF('基本情報入力シート'!H81="","",'基本情報入力シート'!H81)</f>
      </c>
      <c r="H60" s="620">
        <f>IF('基本情報入力シート'!I81="","",'基本情報入力シート'!I81)</f>
      </c>
      <c r="I60" s="620">
        <f>IF('基本情報入力シート'!J81="","",'基本情報入力シート'!J81)</f>
      </c>
      <c r="J60" s="620">
        <f>IF('基本情報入力シート'!K81="","",'基本情報入力シート'!K81)</f>
      </c>
      <c r="K60" s="621">
        <f>IF('基本情報入力シート'!L81="","",'基本情報入力シート'!L81)</f>
      </c>
      <c r="L60" s="622">
        <f>IF('基本情報入力シート'!M81="","",'基本情報入力シート'!M81)</f>
      </c>
      <c r="M60" s="622">
        <f>IF('基本情報入力シート'!R81="","",'基本情報入力シート'!R81)</f>
      </c>
      <c r="N60" s="622">
        <f>IF('基本情報入力シート'!W81="","",'基本情報入力シート'!W81)</f>
      </c>
      <c r="O60" s="617">
        <f>IF('基本情報入力シート'!X81="","",'基本情報入力シート'!X81)</f>
      </c>
      <c r="P60" s="623">
        <f>IF('基本情報入力シート'!Y81="","",'基本情報入力シート'!Y81)</f>
      </c>
      <c r="Q60" s="624">
        <f>IF('基本情報入力シート'!Z81="","",'基本情報入力シート'!Z81)</f>
      </c>
      <c r="R60" s="625">
        <f>IF('基本情報入力シート'!AA81="","",'基本情報入力シート'!AA81)</f>
      </c>
      <c r="S60" s="626"/>
      <c r="T60" s="627"/>
      <c r="U60" s="628">
        <f>IF(P60="","",VLOOKUP(P60,'【参考】数式用'!$A$5:$I$28,MATCH(T60,'【参考】数式用'!$C$4:$G$4,0)+2,0))</f>
      </c>
      <c r="V60" s="260" t="s">
        <v>211</v>
      </c>
      <c r="W60" s="629"/>
      <c r="X60" s="257" t="s">
        <v>212</v>
      </c>
      <c r="Y60" s="629"/>
      <c r="Z60" s="409" t="s">
        <v>213</v>
      </c>
      <c r="AA60" s="630"/>
      <c r="AB60" s="257" t="s">
        <v>212</v>
      </c>
      <c r="AC60" s="630"/>
      <c r="AD60" s="257" t="s">
        <v>214</v>
      </c>
      <c r="AE60" s="631" t="s">
        <v>215</v>
      </c>
      <c r="AF60" s="632">
        <f t="shared" si="2"/>
      </c>
      <c r="AG60" s="635" t="s">
        <v>216</v>
      </c>
      <c r="AH60" s="634">
        <f t="shared" si="0"/>
      </c>
    </row>
    <row r="61" spans="1:34" ht="36.75" customHeight="1">
      <c r="A61" s="617">
        <f t="shared" si="3"/>
        <v>50</v>
      </c>
      <c r="B61" s="618">
        <f>IF('基本情報入力シート'!C82="","",'基本情報入力シート'!C82)</f>
      </c>
      <c r="C61" s="619">
        <f>IF('基本情報入力シート'!D82="","",'基本情報入力シート'!D82)</f>
      </c>
      <c r="D61" s="620">
        <f>IF('基本情報入力シート'!E82="","",'基本情報入力シート'!E82)</f>
      </c>
      <c r="E61" s="620">
        <f>IF('基本情報入力シート'!F82="","",'基本情報入力シート'!F82)</f>
      </c>
      <c r="F61" s="620">
        <f>IF('基本情報入力シート'!G82="","",'基本情報入力シート'!G82)</f>
      </c>
      <c r="G61" s="620">
        <f>IF('基本情報入力シート'!H82="","",'基本情報入力シート'!H82)</f>
      </c>
      <c r="H61" s="620">
        <f>IF('基本情報入力シート'!I82="","",'基本情報入力シート'!I82)</f>
      </c>
      <c r="I61" s="620">
        <f>IF('基本情報入力シート'!J82="","",'基本情報入力シート'!J82)</f>
      </c>
      <c r="J61" s="620">
        <f>IF('基本情報入力シート'!K82="","",'基本情報入力シート'!K82)</f>
      </c>
      <c r="K61" s="621">
        <f>IF('基本情報入力シート'!L82="","",'基本情報入力シート'!L82)</f>
      </c>
      <c r="L61" s="622">
        <f>IF('基本情報入力シート'!M82="","",'基本情報入力シート'!M82)</f>
      </c>
      <c r="M61" s="622">
        <f>IF('基本情報入力シート'!R82="","",'基本情報入力シート'!R82)</f>
      </c>
      <c r="N61" s="622">
        <f>IF('基本情報入力シート'!W82="","",'基本情報入力シート'!W82)</f>
      </c>
      <c r="O61" s="617">
        <f>IF('基本情報入力シート'!X82="","",'基本情報入力シート'!X82)</f>
      </c>
      <c r="P61" s="623">
        <f>IF('基本情報入力シート'!Y82="","",'基本情報入力シート'!Y82)</f>
      </c>
      <c r="Q61" s="624">
        <f>IF('基本情報入力シート'!Z82="","",'基本情報入力シート'!Z82)</f>
      </c>
      <c r="R61" s="625">
        <f>IF('基本情報入力シート'!AA82="","",'基本情報入力シート'!AA82)</f>
      </c>
      <c r="S61" s="626"/>
      <c r="T61" s="627"/>
      <c r="U61" s="628">
        <f>IF(P61="","",VLOOKUP(P61,'【参考】数式用'!$A$5:$I$28,MATCH(T61,'【参考】数式用'!$C$4:$G$4,0)+2,0))</f>
      </c>
      <c r="V61" s="260" t="s">
        <v>211</v>
      </c>
      <c r="W61" s="629"/>
      <c r="X61" s="257" t="s">
        <v>212</v>
      </c>
      <c r="Y61" s="629"/>
      <c r="Z61" s="409" t="s">
        <v>213</v>
      </c>
      <c r="AA61" s="630"/>
      <c r="AB61" s="257" t="s">
        <v>212</v>
      </c>
      <c r="AC61" s="630"/>
      <c r="AD61" s="257" t="s">
        <v>214</v>
      </c>
      <c r="AE61" s="631" t="s">
        <v>215</v>
      </c>
      <c r="AF61" s="632">
        <f t="shared" si="2"/>
      </c>
      <c r="AG61" s="635" t="s">
        <v>216</v>
      </c>
      <c r="AH61" s="634">
        <f t="shared" si="0"/>
      </c>
    </row>
    <row r="62" spans="1:34" ht="36.75" customHeight="1">
      <c r="A62" s="617">
        <f t="shared" si="3"/>
        <v>51</v>
      </c>
      <c r="B62" s="618">
        <f>IF('基本情報入力シート'!C83="","",'基本情報入力シート'!C83)</f>
      </c>
      <c r="C62" s="619">
        <f>IF('基本情報入力シート'!D83="","",'基本情報入力シート'!D83)</f>
      </c>
      <c r="D62" s="620">
        <f>IF('基本情報入力シート'!E83="","",'基本情報入力シート'!E83)</f>
      </c>
      <c r="E62" s="620">
        <f>IF('基本情報入力シート'!F83="","",'基本情報入力シート'!F83)</f>
      </c>
      <c r="F62" s="620">
        <f>IF('基本情報入力シート'!G83="","",'基本情報入力シート'!G83)</f>
      </c>
      <c r="G62" s="620">
        <f>IF('基本情報入力シート'!H83="","",'基本情報入力シート'!H83)</f>
      </c>
      <c r="H62" s="620">
        <f>IF('基本情報入力シート'!I83="","",'基本情報入力シート'!I83)</f>
      </c>
      <c r="I62" s="620">
        <f>IF('基本情報入力シート'!J83="","",'基本情報入力シート'!J83)</f>
      </c>
      <c r="J62" s="620">
        <f>IF('基本情報入力シート'!K83="","",'基本情報入力シート'!K83)</f>
      </c>
      <c r="K62" s="621">
        <f>IF('基本情報入力シート'!L83="","",'基本情報入力シート'!L83)</f>
      </c>
      <c r="L62" s="622">
        <f>IF('基本情報入力シート'!M83="","",'基本情報入力シート'!M83)</f>
      </c>
      <c r="M62" s="622">
        <f>IF('基本情報入力シート'!R83="","",'基本情報入力シート'!R83)</f>
      </c>
      <c r="N62" s="622">
        <f>IF('基本情報入力シート'!W83="","",'基本情報入力シート'!W83)</f>
      </c>
      <c r="O62" s="617">
        <f>IF('基本情報入力シート'!X83="","",'基本情報入力シート'!X83)</f>
      </c>
      <c r="P62" s="623">
        <f>IF('基本情報入力シート'!Y83="","",'基本情報入力シート'!Y83)</f>
      </c>
      <c r="Q62" s="624">
        <f>IF('基本情報入力シート'!Z83="","",'基本情報入力シート'!Z83)</f>
      </c>
      <c r="R62" s="625">
        <f>IF('基本情報入力シート'!AA83="","",'基本情報入力シート'!AA83)</f>
      </c>
      <c r="S62" s="626"/>
      <c r="T62" s="627"/>
      <c r="U62" s="628">
        <f>IF(P62="","",VLOOKUP(P62,'【参考】数式用'!$A$5:$I$28,MATCH(T62,'【参考】数式用'!$C$4:$G$4,0)+2,0))</f>
      </c>
      <c r="V62" s="260" t="s">
        <v>211</v>
      </c>
      <c r="W62" s="629"/>
      <c r="X62" s="257" t="s">
        <v>212</v>
      </c>
      <c r="Y62" s="629"/>
      <c r="Z62" s="409" t="s">
        <v>213</v>
      </c>
      <c r="AA62" s="630"/>
      <c r="AB62" s="257" t="s">
        <v>212</v>
      </c>
      <c r="AC62" s="630"/>
      <c r="AD62" s="257" t="s">
        <v>214</v>
      </c>
      <c r="AE62" s="631" t="s">
        <v>215</v>
      </c>
      <c r="AF62" s="632">
        <f t="shared" si="2"/>
      </c>
      <c r="AG62" s="635" t="s">
        <v>216</v>
      </c>
      <c r="AH62" s="634">
        <f t="shared" si="0"/>
      </c>
    </row>
    <row r="63" spans="1:34" ht="36.75" customHeight="1">
      <c r="A63" s="617">
        <f t="shared" si="3"/>
        <v>52</v>
      </c>
      <c r="B63" s="618">
        <f>IF('基本情報入力シート'!C84="","",'基本情報入力シート'!C84)</f>
      </c>
      <c r="C63" s="619">
        <f>IF('基本情報入力シート'!D84="","",'基本情報入力シート'!D84)</f>
      </c>
      <c r="D63" s="620">
        <f>IF('基本情報入力シート'!E84="","",'基本情報入力シート'!E84)</f>
      </c>
      <c r="E63" s="620">
        <f>IF('基本情報入力シート'!F84="","",'基本情報入力シート'!F84)</f>
      </c>
      <c r="F63" s="620">
        <f>IF('基本情報入力シート'!G84="","",'基本情報入力シート'!G84)</f>
      </c>
      <c r="G63" s="620">
        <f>IF('基本情報入力シート'!H84="","",'基本情報入力シート'!H84)</f>
      </c>
      <c r="H63" s="620">
        <f>IF('基本情報入力シート'!I84="","",'基本情報入力シート'!I84)</f>
      </c>
      <c r="I63" s="620">
        <f>IF('基本情報入力シート'!J84="","",'基本情報入力シート'!J84)</f>
      </c>
      <c r="J63" s="620">
        <f>IF('基本情報入力シート'!K84="","",'基本情報入力シート'!K84)</f>
      </c>
      <c r="K63" s="621">
        <f>IF('基本情報入力シート'!L84="","",'基本情報入力シート'!L84)</f>
      </c>
      <c r="L63" s="622">
        <f>IF('基本情報入力シート'!M84="","",'基本情報入力シート'!M84)</f>
      </c>
      <c r="M63" s="622">
        <f>IF('基本情報入力シート'!R84="","",'基本情報入力シート'!R84)</f>
      </c>
      <c r="N63" s="622">
        <f>IF('基本情報入力シート'!W84="","",'基本情報入力シート'!W84)</f>
      </c>
      <c r="O63" s="617">
        <f>IF('基本情報入力シート'!X84="","",'基本情報入力シート'!X84)</f>
      </c>
      <c r="P63" s="623">
        <f>IF('基本情報入力シート'!Y84="","",'基本情報入力シート'!Y84)</f>
      </c>
      <c r="Q63" s="624">
        <f>IF('基本情報入力シート'!Z84="","",'基本情報入力シート'!Z84)</f>
      </c>
      <c r="R63" s="625">
        <f>IF('基本情報入力シート'!AA84="","",'基本情報入力シート'!AA84)</f>
      </c>
      <c r="S63" s="626"/>
      <c r="T63" s="627"/>
      <c r="U63" s="628">
        <f>IF(P63="","",VLOOKUP(P63,'【参考】数式用'!$A$5:$I$28,MATCH(T63,'【参考】数式用'!$C$4:$G$4,0)+2,0))</f>
      </c>
      <c r="V63" s="260" t="s">
        <v>211</v>
      </c>
      <c r="W63" s="629"/>
      <c r="X63" s="257" t="s">
        <v>212</v>
      </c>
      <c r="Y63" s="629"/>
      <c r="Z63" s="409" t="s">
        <v>213</v>
      </c>
      <c r="AA63" s="630"/>
      <c r="AB63" s="257" t="s">
        <v>212</v>
      </c>
      <c r="AC63" s="630"/>
      <c r="AD63" s="257" t="s">
        <v>214</v>
      </c>
      <c r="AE63" s="631" t="s">
        <v>215</v>
      </c>
      <c r="AF63" s="632">
        <f t="shared" si="2"/>
      </c>
      <c r="AG63" s="635" t="s">
        <v>216</v>
      </c>
      <c r="AH63" s="634">
        <f t="shared" si="0"/>
      </c>
    </row>
    <row r="64" spans="1:34" ht="36.75" customHeight="1">
      <c r="A64" s="617">
        <f t="shared" si="3"/>
        <v>53</v>
      </c>
      <c r="B64" s="618">
        <f>IF('基本情報入力シート'!C85="","",'基本情報入力シート'!C85)</f>
      </c>
      <c r="C64" s="619">
        <f>IF('基本情報入力シート'!D85="","",'基本情報入力シート'!D85)</f>
      </c>
      <c r="D64" s="620">
        <f>IF('基本情報入力シート'!E85="","",'基本情報入力シート'!E85)</f>
      </c>
      <c r="E64" s="620">
        <f>IF('基本情報入力シート'!F85="","",'基本情報入力シート'!F85)</f>
      </c>
      <c r="F64" s="620">
        <f>IF('基本情報入力シート'!G85="","",'基本情報入力シート'!G85)</f>
      </c>
      <c r="G64" s="620">
        <f>IF('基本情報入力シート'!H85="","",'基本情報入力シート'!H85)</f>
      </c>
      <c r="H64" s="620">
        <f>IF('基本情報入力シート'!I85="","",'基本情報入力シート'!I85)</f>
      </c>
      <c r="I64" s="620">
        <f>IF('基本情報入力シート'!J85="","",'基本情報入力シート'!J85)</f>
      </c>
      <c r="J64" s="620">
        <f>IF('基本情報入力シート'!K85="","",'基本情報入力シート'!K85)</f>
      </c>
      <c r="K64" s="621">
        <f>IF('基本情報入力シート'!L85="","",'基本情報入力シート'!L85)</f>
      </c>
      <c r="L64" s="622">
        <f>IF('基本情報入力シート'!M85="","",'基本情報入力シート'!M85)</f>
      </c>
      <c r="M64" s="622">
        <f>IF('基本情報入力シート'!R85="","",'基本情報入力シート'!R85)</f>
      </c>
      <c r="N64" s="622">
        <f>IF('基本情報入力シート'!W85="","",'基本情報入力シート'!W85)</f>
      </c>
      <c r="O64" s="617">
        <f>IF('基本情報入力シート'!X85="","",'基本情報入力シート'!X85)</f>
      </c>
      <c r="P64" s="623">
        <f>IF('基本情報入力シート'!Y85="","",'基本情報入力シート'!Y85)</f>
      </c>
      <c r="Q64" s="624">
        <f>IF('基本情報入力シート'!Z85="","",'基本情報入力シート'!Z85)</f>
      </c>
      <c r="R64" s="625">
        <f>IF('基本情報入力シート'!AA85="","",'基本情報入力シート'!AA85)</f>
      </c>
      <c r="S64" s="626"/>
      <c r="T64" s="627"/>
      <c r="U64" s="628">
        <f>IF(P64="","",VLOOKUP(P64,'【参考】数式用'!$A$5:$I$28,MATCH(T64,'【参考】数式用'!$C$4:$G$4,0)+2,0))</f>
      </c>
      <c r="V64" s="260" t="s">
        <v>211</v>
      </c>
      <c r="W64" s="629"/>
      <c r="X64" s="257" t="s">
        <v>212</v>
      </c>
      <c r="Y64" s="629"/>
      <c r="Z64" s="409" t="s">
        <v>213</v>
      </c>
      <c r="AA64" s="630"/>
      <c r="AB64" s="257" t="s">
        <v>212</v>
      </c>
      <c r="AC64" s="630"/>
      <c r="AD64" s="257" t="s">
        <v>214</v>
      </c>
      <c r="AE64" s="631" t="s">
        <v>215</v>
      </c>
      <c r="AF64" s="632">
        <f t="shared" si="2"/>
      </c>
      <c r="AG64" s="635" t="s">
        <v>216</v>
      </c>
      <c r="AH64" s="634">
        <f t="shared" si="0"/>
      </c>
    </row>
    <row r="65" spans="1:34" ht="36.75" customHeight="1">
      <c r="A65" s="617">
        <f t="shared" si="3"/>
        <v>54</v>
      </c>
      <c r="B65" s="618">
        <f>IF('基本情報入力シート'!C86="","",'基本情報入力シート'!C86)</f>
      </c>
      <c r="C65" s="619">
        <f>IF('基本情報入力シート'!D86="","",'基本情報入力シート'!D86)</f>
      </c>
      <c r="D65" s="620">
        <f>IF('基本情報入力シート'!E86="","",'基本情報入力シート'!E86)</f>
      </c>
      <c r="E65" s="620">
        <f>IF('基本情報入力シート'!F86="","",'基本情報入力シート'!F86)</f>
      </c>
      <c r="F65" s="620">
        <f>IF('基本情報入力シート'!G86="","",'基本情報入力シート'!G86)</f>
      </c>
      <c r="G65" s="620">
        <f>IF('基本情報入力シート'!H86="","",'基本情報入力シート'!H86)</f>
      </c>
      <c r="H65" s="620">
        <f>IF('基本情報入力シート'!I86="","",'基本情報入力シート'!I86)</f>
      </c>
      <c r="I65" s="620">
        <f>IF('基本情報入力シート'!J86="","",'基本情報入力シート'!J86)</f>
      </c>
      <c r="J65" s="620">
        <f>IF('基本情報入力シート'!K86="","",'基本情報入力シート'!K86)</f>
      </c>
      <c r="K65" s="621">
        <f>IF('基本情報入力シート'!L86="","",'基本情報入力シート'!L86)</f>
      </c>
      <c r="L65" s="622">
        <f>IF('基本情報入力シート'!M86="","",'基本情報入力シート'!M86)</f>
      </c>
      <c r="M65" s="622">
        <f>IF('基本情報入力シート'!R86="","",'基本情報入力シート'!R86)</f>
      </c>
      <c r="N65" s="622">
        <f>IF('基本情報入力シート'!W86="","",'基本情報入力シート'!W86)</f>
      </c>
      <c r="O65" s="617">
        <f>IF('基本情報入力シート'!X86="","",'基本情報入力シート'!X86)</f>
      </c>
      <c r="P65" s="623">
        <f>IF('基本情報入力シート'!Y86="","",'基本情報入力シート'!Y86)</f>
      </c>
      <c r="Q65" s="624">
        <f>IF('基本情報入力シート'!Z86="","",'基本情報入力シート'!Z86)</f>
      </c>
      <c r="R65" s="625">
        <f>IF('基本情報入力シート'!AA86="","",'基本情報入力シート'!AA86)</f>
      </c>
      <c r="S65" s="626"/>
      <c r="T65" s="627"/>
      <c r="U65" s="628">
        <f>IF(P65="","",VLOOKUP(P65,'【参考】数式用'!$A$5:$I$28,MATCH(T65,'【参考】数式用'!$C$4:$G$4,0)+2,0))</f>
      </c>
      <c r="V65" s="260" t="s">
        <v>211</v>
      </c>
      <c r="W65" s="629"/>
      <c r="X65" s="257" t="s">
        <v>212</v>
      </c>
      <c r="Y65" s="629"/>
      <c r="Z65" s="409" t="s">
        <v>213</v>
      </c>
      <c r="AA65" s="630"/>
      <c r="AB65" s="257" t="s">
        <v>212</v>
      </c>
      <c r="AC65" s="630"/>
      <c r="AD65" s="257" t="s">
        <v>214</v>
      </c>
      <c r="AE65" s="631" t="s">
        <v>215</v>
      </c>
      <c r="AF65" s="632">
        <f t="shared" si="2"/>
      </c>
      <c r="AG65" s="635" t="s">
        <v>216</v>
      </c>
      <c r="AH65" s="634">
        <f t="shared" si="0"/>
      </c>
    </row>
    <row r="66" spans="1:34" ht="36.75" customHeight="1">
      <c r="A66" s="617">
        <f t="shared" si="3"/>
        <v>55</v>
      </c>
      <c r="B66" s="618">
        <f>IF('基本情報入力シート'!C87="","",'基本情報入力シート'!C87)</f>
      </c>
      <c r="C66" s="619">
        <f>IF('基本情報入力シート'!D87="","",'基本情報入力シート'!D87)</f>
      </c>
      <c r="D66" s="620">
        <f>IF('基本情報入力シート'!E87="","",'基本情報入力シート'!E87)</f>
      </c>
      <c r="E66" s="620">
        <f>IF('基本情報入力シート'!F87="","",'基本情報入力シート'!F87)</f>
      </c>
      <c r="F66" s="620">
        <f>IF('基本情報入力シート'!G87="","",'基本情報入力シート'!G87)</f>
      </c>
      <c r="G66" s="620">
        <f>IF('基本情報入力シート'!H87="","",'基本情報入力シート'!H87)</f>
      </c>
      <c r="H66" s="620">
        <f>IF('基本情報入力シート'!I87="","",'基本情報入力シート'!I87)</f>
      </c>
      <c r="I66" s="620">
        <f>IF('基本情報入力シート'!J87="","",'基本情報入力シート'!J87)</f>
      </c>
      <c r="J66" s="620">
        <f>IF('基本情報入力シート'!K87="","",'基本情報入力シート'!K87)</f>
      </c>
      <c r="K66" s="621">
        <f>IF('基本情報入力シート'!L87="","",'基本情報入力シート'!L87)</f>
      </c>
      <c r="L66" s="622">
        <f>IF('基本情報入力シート'!M87="","",'基本情報入力シート'!M87)</f>
      </c>
      <c r="M66" s="622">
        <f>IF('基本情報入力シート'!R87="","",'基本情報入力シート'!R87)</f>
      </c>
      <c r="N66" s="622">
        <f>IF('基本情報入力シート'!W87="","",'基本情報入力シート'!W87)</f>
      </c>
      <c r="O66" s="617">
        <f>IF('基本情報入力シート'!X87="","",'基本情報入力シート'!X87)</f>
      </c>
      <c r="P66" s="623">
        <f>IF('基本情報入力シート'!Y87="","",'基本情報入力シート'!Y87)</f>
      </c>
      <c r="Q66" s="624">
        <f>IF('基本情報入力シート'!Z87="","",'基本情報入力シート'!Z87)</f>
      </c>
      <c r="R66" s="625">
        <f>IF('基本情報入力シート'!AA87="","",'基本情報入力シート'!AA87)</f>
      </c>
      <c r="S66" s="626"/>
      <c r="T66" s="627"/>
      <c r="U66" s="628">
        <f>IF(P66="","",VLOOKUP(P66,'【参考】数式用'!$A$5:$I$28,MATCH(T66,'【参考】数式用'!$C$4:$G$4,0)+2,0))</f>
      </c>
      <c r="V66" s="260" t="s">
        <v>211</v>
      </c>
      <c r="W66" s="629"/>
      <c r="X66" s="257" t="s">
        <v>212</v>
      </c>
      <c r="Y66" s="629"/>
      <c r="Z66" s="409" t="s">
        <v>213</v>
      </c>
      <c r="AA66" s="630"/>
      <c r="AB66" s="257" t="s">
        <v>212</v>
      </c>
      <c r="AC66" s="630"/>
      <c r="AD66" s="257" t="s">
        <v>214</v>
      </c>
      <c r="AE66" s="631" t="s">
        <v>215</v>
      </c>
      <c r="AF66" s="632">
        <f t="shared" si="2"/>
      </c>
      <c r="AG66" s="635" t="s">
        <v>216</v>
      </c>
      <c r="AH66" s="634">
        <f t="shared" si="0"/>
      </c>
    </row>
    <row r="67" spans="1:34" ht="36.75" customHeight="1">
      <c r="A67" s="617">
        <f t="shared" si="3"/>
        <v>56</v>
      </c>
      <c r="B67" s="618">
        <f>IF('基本情報入力シート'!C88="","",'基本情報入力シート'!C88)</f>
      </c>
      <c r="C67" s="619">
        <f>IF('基本情報入力シート'!D88="","",'基本情報入力シート'!D88)</f>
      </c>
      <c r="D67" s="620">
        <f>IF('基本情報入力シート'!E88="","",'基本情報入力シート'!E88)</f>
      </c>
      <c r="E67" s="620">
        <f>IF('基本情報入力シート'!F88="","",'基本情報入力シート'!F88)</f>
      </c>
      <c r="F67" s="620">
        <f>IF('基本情報入力シート'!G88="","",'基本情報入力シート'!G88)</f>
      </c>
      <c r="G67" s="620">
        <f>IF('基本情報入力シート'!H88="","",'基本情報入力シート'!H88)</f>
      </c>
      <c r="H67" s="620">
        <f>IF('基本情報入力シート'!I88="","",'基本情報入力シート'!I88)</f>
      </c>
      <c r="I67" s="620">
        <f>IF('基本情報入力シート'!J88="","",'基本情報入力シート'!J88)</f>
      </c>
      <c r="J67" s="620">
        <f>IF('基本情報入力シート'!K88="","",'基本情報入力シート'!K88)</f>
      </c>
      <c r="K67" s="621">
        <f>IF('基本情報入力シート'!L88="","",'基本情報入力シート'!L88)</f>
      </c>
      <c r="L67" s="622">
        <f>IF('基本情報入力シート'!M88="","",'基本情報入力シート'!M88)</f>
      </c>
      <c r="M67" s="622">
        <f>IF('基本情報入力シート'!R88="","",'基本情報入力シート'!R88)</f>
      </c>
      <c r="N67" s="622">
        <f>IF('基本情報入力シート'!W88="","",'基本情報入力シート'!W88)</f>
      </c>
      <c r="O67" s="617">
        <f>IF('基本情報入力シート'!X88="","",'基本情報入力シート'!X88)</f>
      </c>
      <c r="P67" s="623">
        <f>IF('基本情報入力シート'!Y88="","",'基本情報入力シート'!Y88)</f>
      </c>
      <c r="Q67" s="624">
        <f>IF('基本情報入力シート'!Z88="","",'基本情報入力シート'!Z88)</f>
      </c>
      <c r="R67" s="625">
        <f>IF('基本情報入力シート'!AA88="","",'基本情報入力シート'!AA88)</f>
      </c>
      <c r="S67" s="626"/>
      <c r="T67" s="627"/>
      <c r="U67" s="628">
        <f>IF(P67="","",VLOOKUP(P67,'【参考】数式用'!$A$5:$I$28,MATCH(T67,'【参考】数式用'!$C$4:$G$4,0)+2,0))</f>
      </c>
      <c r="V67" s="260" t="s">
        <v>211</v>
      </c>
      <c r="W67" s="629"/>
      <c r="X67" s="257" t="s">
        <v>212</v>
      </c>
      <c r="Y67" s="629"/>
      <c r="Z67" s="409" t="s">
        <v>213</v>
      </c>
      <c r="AA67" s="630"/>
      <c r="AB67" s="257" t="s">
        <v>212</v>
      </c>
      <c r="AC67" s="630"/>
      <c r="AD67" s="257" t="s">
        <v>214</v>
      </c>
      <c r="AE67" s="631" t="s">
        <v>215</v>
      </c>
      <c r="AF67" s="632">
        <f t="shared" si="2"/>
      </c>
      <c r="AG67" s="635" t="s">
        <v>216</v>
      </c>
      <c r="AH67" s="634">
        <f t="shared" si="0"/>
      </c>
    </row>
    <row r="68" spans="1:34" ht="36.75" customHeight="1">
      <c r="A68" s="617">
        <f t="shared" si="3"/>
        <v>57</v>
      </c>
      <c r="B68" s="618">
        <f>IF('基本情報入力シート'!C89="","",'基本情報入力シート'!C89)</f>
      </c>
      <c r="C68" s="619">
        <f>IF('基本情報入力シート'!D89="","",'基本情報入力シート'!D89)</f>
      </c>
      <c r="D68" s="620">
        <f>IF('基本情報入力シート'!E89="","",'基本情報入力シート'!E89)</f>
      </c>
      <c r="E68" s="620">
        <f>IF('基本情報入力シート'!F89="","",'基本情報入力シート'!F89)</f>
      </c>
      <c r="F68" s="620">
        <f>IF('基本情報入力シート'!G89="","",'基本情報入力シート'!G89)</f>
      </c>
      <c r="G68" s="620">
        <f>IF('基本情報入力シート'!H89="","",'基本情報入力シート'!H89)</f>
      </c>
      <c r="H68" s="620">
        <f>IF('基本情報入力シート'!I89="","",'基本情報入力シート'!I89)</f>
      </c>
      <c r="I68" s="620">
        <f>IF('基本情報入力シート'!J89="","",'基本情報入力シート'!J89)</f>
      </c>
      <c r="J68" s="620">
        <f>IF('基本情報入力シート'!K89="","",'基本情報入力シート'!K89)</f>
      </c>
      <c r="K68" s="621">
        <f>IF('基本情報入力シート'!L89="","",'基本情報入力シート'!L89)</f>
      </c>
      <c r="L68" s="622">
        <f>IF('基本情報入力シート'!M89="","",'基本情報入力シート'!M89)</f>
      </c>
      <c r="M68" s="622">
        <f>IF('基本情報入力シート'!R89="","",'基本情報入力シート'!R89)</f>
      </c>
      <c r="N68" s="622">
        <f>IF('基本情報入力シート'!W89="","",'基本情報入力シート'!W89)</f>
      </c>
      <c r="O68" s="617">
        <f>IF('基本情報入力シート'!X89="","",'基本情報入力シート'!X89)</f>
      </c>
      <c r="P68" s="623">
        <f>IF('基本情報入力シート'!Y89="","",'基本情報入力シート'!Y89)</f>
      </c>
      <c r="Q68" s="624">
        <f>IF('基本情報入力シート'!Z89="","",'基本情報入力シート'!Z89)</f>
      </c>
      <c r="R68" s="625">
        <f>IF('基本情報入力シート'!AA89="","",'基本情報入力シート'!AA89)</f>
      </c>
      <c r="S68" s="626"/>
      <c r="T68" s="627"/>
      <c r="U68" s="628">
        <f>IF(P68="","",VLOOKUP(P68,'【参考】数式用'!$A$5:$I$28,MATCH(T68,'【参考】数式用'!$C$4:$G$4,0)+2,0))</f>
      </c>
      <c r="V68" s="260" t="s">
        <v>211</v>
      </c>
      <c r="W68" s="629"/>
      <c r="X68" s="257" t="s">
        <v>212</v>
      </c>
      <c r="Y68" s="629"/>
      <c r="Z68" s="409" t="s">
        <v>213</v>
      </c>
      <c r="AA68" s="630"/>
      <c r="AB68" s="257" t="s">
        <v>212</v>
      </c>
      <c r="AC68" s="630"/>
      <c r="AD68" s="257" t="s">
        <v>214</v>
      </c>
      <c r="AE68" s="631" t="s">
        <v>215</v>
      </c>
      <c r="AF68" s="632">
        <f t="shared" si="2"/>
      </c>
      <c r="AG68" s="635" t="s">
        <v>216</v>
      </c>
      <c r="AH68" s="634">
        <f t="shared" si="0"/>
      </c>
    </row>
    <row r="69" spans="1:34" ht="36.75" customHeight="1">
      <c r="A69" s="617">
        <f t="shared" si="3"/>
        <v>58</v>
      </c>
      <c r="B69" s="618">
        <f>IF('基本情報入力シート'!C90="","",'基本情報入力シート'!C90)</f>
      </c>
      <c r="C69" s="619">
        <f>IF('基本情報入力シート'!D90="","",'基本情報入力シート'!D90)</f>
      </c>
      <c r="D69" s="620">
        <f>IF('基本情報入力シート'!E90="","",'基本情報入力シート'!E90)</f>
      </c>
      <c r="E69" s="620">
        <f>IF('基本情報入力シート'!F90="","",'基本情報入力シート'!F90)</f>
      </c>
      <c r="F69" s="620">
        <f>IF('基本情報入力シート'!G90="","",'基本情報入力シート'!G90)</f>
      </c>
      <c r="G69" s="620">
        <f>IF('基本情報入力シート'!H90="","",'基本情報入力シート'!H90)</f>
      </c>
      <c r="H69" s="620">
        <f>IF('基本情報入力シート'!I90="","",'基本情報入力シート'!I90)</f>
      </c>
      <c r="I69" s="620">
        <f>IF('基本情報入力シート'!J90="","",'基本情報入力シート'!J90)</f>
      </c>
      <c r="J69" s="620">
        <f>IF('基本情報入力シート'!K90="","",'基本情報入力シート'!K90)</f>
      </c>
      <c r="K69" s="621">
        <f>IF('基本情報入力シート'!L90="","",'基本情報入力シート'!L90)</f>
      </c>
      <c r="L69" s="622">
        <f>IF('基本情報入力シート'!M90="","",'基本情報入力シート'!M90)</f>
      </c>
      <c r="M69" s="622">
        <f>IF('基本情報入力シート'!R90="","",'基本情報入力シート'!R90)</f>
      </c>
      <c r="N69" s="622">
        <f>IF('基本情報入力シート'!W90="","",'基本情報入力シート'!W90)</f>
      </c>
      <c r="O69" s="617">
        <f>IF('基本情報入力シート'!X90="","",'基本情報入力シート'!X90)</f>
      </c>
      <c r="P69" s="623">
        <f>IF('基本情報入力シート'!Y90="","",'基本情報入力シート'!Y90)</f>
      </c>
      <c r="Q69" s="624">
        <f>IF('基本情報入力シート'!Z90="","",'基本情報入力シート'!Z90)</f>
      </c>
      <c r="R69" s="625">
        <f>IF('基本情報入力シート'!AA90="","",'基本情報入力シート'!AA90)</f>
      </c>
      <c r="S69" s="626"/>
      <c r="T69" s="627"/>
      <c r="U69" s="628">
        <f>IF(P69="","",VLOOKUP(P69,'【参考】数式用'!$A$5:$I$28,MATCH(T69,'【参考】数式用'!$C$4:$G$4,0)+2,0))</f>
      </c>
      <c r="V69" s="260" t="s">
        <v>211</v>
      </c>
      <c r="W69" s="629"/>
      <c r="X69" s="257" t="s">
        <v>212</v>
      </c>
      <c r="Y69" s="629"/>
      <c r="Z69" s="409" t="s">
        <v>213</v>
      </c>
      <c r="AA69" s="630"/>
      <c r="AB69" s="257" t="s">
        <v>212</v>
      </c>
      <c r="AC69" s="630"/>
      <c r="AD69" s="257" t="s">
        <v>214</v>
      </c>
      <c r="AE69" s="631" t="s">
        <v>215</v>
      </c>
      <c r="AF69" s="632">
        <f t="shared" si="2"/>
      </c>
      <c r="AG69" s="635" t="s">
        <v>216</v>
      </c>
      <c r="AH69" s="634">
        <f t="shared" si="0"/>
      </c>
    </row>
    <row r="70" spans="1:34" ht="36.75" customHeight="1">
      <c r="A70" s="617">
        <f t="shared" si="3"/>
        <v>59</v>
      </c>
      <c r="B70" s="618">
        <f>IF('基本情報入力シート'!C91="","",'基本情報入力シート'!C91)</f>
      </c>
      <c r="C70" s="619">
        <f>IF('基本情報入力シート'!D91="","",'基本情報入力シート'!D91)</f>
      </c>
      <c r="D70" s="620">
        <f>IF('基本情報入力シート'!E91="","",'基本情報入力シート'!E91)</f>
      </c>
      <c r="E70" s="620">
        <f>IF('基本情報入力シート'!F91="","",'基本情報入力シート'!F91)</f>
      </c>
      <c r="F70" s="620">
        <f>IF('基本情報入力シート'!G91="","",'基本情報入力シート'!G91)</f>
      </c>
      <c r="G70" s="620">
        <f>IF('基本情報入力シート'!H91="","",'基本情報入力シート'!H91)</f>
      </c>
      <c r="H70" s="620">
        <f>IF('基本情報入力シート'!I91="","",'基本情報入力シート'!I91)</f>
      </c>
      <c r="I70" s="620">
        <f>IF('基本情報入力シート'!J91="","",'基本情報入力シート'!J91)</f>
      </c>
      <c r="J70" s="620">
        <f>IF('基本情報入力シート'!K91="","",'基本情報入力シート'!K91)</f>
      </c>
      <c r="K70" s="621">
        <f>IF('基本情報入力シート'!L91="","",'基本情報入力シート'!L91)</f>
      </c>
      <c r="L70" s="622">
        <f>IF('基本情報入力シート'!M91="","",'基本情報入力シート'!M91)</f>
      </c>
      <c r="M70" s="622">
        <f>IF('基本情報入力シート'!R91="","",'基本情報入力シート'!R91)</f>
      </c>
      <c r="N70" s="622">
        <f>IF('基本情報入力シート'!W91="","",'基本情報入力シート'!W91)</f>
      </c>
      <c r="O70" s="617">
        <f>IF('基本情報入力シート'!X91="","",'基本情報入力シート'!X91)</f>
      </c>
      <c r="P70" s="623">
        <f>IF('基本情報入力シート'!Y91="","",'基本情報入力シート'!Y91)</f>
      </c>
      <c r="Q70" s="624">
        <f>IF('基本情報入力シート'!Z91="","",'基本情報入力シート'!Z91)</f>
      </c>
      <c r="R70" s="625">
        <f>IF('基本情報入力シート'!AA91="","",'基本情報入力シート'!AA91)</f>
      </c>
      <c r="S70" s="626"/>
      <c r="T70" s="627"/>
      <c r="U70" s="628">
        <f>IF(P70="","",VLOOKUP(P70,'【参考】数式用'!$A$5:$I$28,MATCH(T70,'【参考】数式用'!$C$4:$G$4,0)+2,0))</f>
      </c>
      <c r="V70" s="260" t="s">
        <v>211</v>
      </c>
      <c r="W70" s="629"/>
      <c r="X70" s="257" t="s">
        <v>212</v>
      </c>
      <c r="Y70" s="629"/>
      <c r="Z70" s="409" t="s">
        <v>213</v>
      </c>
      <c r="AA70" s="630"/>
      <c r="AB70" s="257" t="s">
        <v>212</v>
      </c>
      <c r="AC70" s="630"/>
      <c r="AD70" s="257" t="s">
        <v>214</v>
      </c>
      <c r="AE70" s="631" t="s">
        <v>215</v>
      </c>
      <c r="AF70" s="632">
        <f t="shared" si="2"/>
      </c>
      <c r="AG70" s="635" t="s">
        <v>216</v>
      </c>
      <c r="AH70" s="634">
        <f t="shared" si="0"/>
      </c>
    </row>
    <row r="71" spans="1:34" ht="36.75" customHeight="1">
      <c r="A71" s="617">
        <f t="shared" si="3"/>
        <v>60</v>
      </c>
      <c r="B71" s="618">
        <f>IF('基本情報入力シート'!C92="","",'基本情報入力シート'!C92)</f>
      </c>
      <c r="C71" s="619">
        <f>IF('基本情報入力シート'!D92="","",'基本情報入力シート'!D92)</f>
      </c>
      <c r="D71" s="620">
        <f>IF('基本情報入力シート'!E92="","",'基本情報入力シート'!E92)</f>
      </c>
      <c r="E71" s="620">
        <f>IF('基本情報入力シート'!F92="","",'基本情報入力シート'!F92)</f>
      </c>
      <c r="F71" s="620">
        <f>IF('基本情報入力シート'!G92="","",'基本情報入力シート'!G92)</f>
      </c>
      <c r="G71" s="620">
        <f>IF('基本情報入力シート'!H92="","",'基本情報入力シート'!H92)</f>
      </c>
      <c r="H71" s="620">
        <f>IF('基本情報入力シート'!I92="","",'基本情報入力シート'!I92)</f>
      </c>
      <c r="I71" s="620">
        <f>IF('基本情報入力シート'!J92="","",'基本情報入力シート'!J92)</f>
      </c>
      <c r="J71" s="620">
        <f>IF('基本情報入力シート'!K92="","",'基本情報入力シート'!K92)</f>
      </c>
      <c r="K71" s="621">
        <f>IF('基本情報入力シート'!L92="","",'基本情報入力シート'!L92)</f>
      </c>
      <c r="L71" s="622">
        <f>IF('基本情報入力シート'!M92="","",'基本情報入力シート'!M92)</f>
      </c>
      <c r="M71" s="622">
        <f>IF('基本情報入力シート'!R92="","",'基本情報入力シート'!R92)</f>
      </c>
      <c r="N71" s="622">
        <f>IF('基本情報入力シート'!W92="","",'基本情報入力シート'!W92)</f>
      </c>
      <c r="O71" s="617">
        <f>IF('基本情報入力シート'!X92="","",'基本情報入力シート'!X92)</f>
      </c>
      <c r="P71" s="623">
        <f>IF('基本情報入力シート'!Y92="","",'基本情報入力シート'!Y92)</f>
      </c>
      <c r="Q71" s="624">
        <f>IF('基本情報入力シート'!Z92="","",'基本情報入力シート'!Z92)</f>
      </c>
      <c r="R71" s="625">
        <f>IF('基本情報入力シート'!AA92="","",'基本情報入力シート'!AA92)</f>
      </c>
      <c r="S71" s="626"/>
      <c r="T71" s="627"/>
      <c r="U71" s="628">
        <f>IF(P71="","",VLOOKUP(P71,'【参考】数式用'!$A$5:$I$28,MATCH(T71,'【参考】数式用'!$C$4:$G$4,0)+2,0))</f>
      </c>
      <c r="V71" s="260" t="s">
        <v>211</v>
      </c>
      <c r="W71" s="629"/>
      <c r="X71" s="257" t="s">
        <v>212</v>
      </c>
      <c r="Y71" s="629"/>
      <c r="Z71" s="409" t="s">
        <v>213</v>
      </c>
      <c r="AA71" s="630"/>
      <c r="AB71" s="257" t="s">
        <v>212</v>
      </c>
      <c r="AC71" s="630"/>
      <c r="AD71" s="257" t="s">
        <v>214</v>
      </c>
      <c r="AE71" s="631" t="s">
        <v>215</v>
      </c>
      <c r="AF71" s="632">
        <f t="shared" si="2"/>
      </c>
      <c r="AG71" s="635" t="s">
        <v>216</v>
      </c>
      <c r="AH71" s="634">
        <f t="shared" si="0"/>
      </c>
    </row>
    <row r="72" spans="1:34" ht="36.75" customHeight="1">
      <c r="A72" s="617">
        <f t="shared" si="3"/>
        <v>61</v>
      </c>
      <c r="B72" s="618">
        <f>IF('基本情報入力シート'!C93="","",'基本情報入力シート'!C93)</f>
      </c>
      <c r="C72" s="619">
        <f>IF('基本情報入力シート'!D93="","",'基本情報入力シート'!D93)</f>
      </c>
      <c r="D72" s="620">
        <f>IF('基本情報入力シート'!E93="","",'基本情報入力シート'!E93)</f>
      </c>
      <c r="E72" s="620">
        <f>IF('基本情報入力シート'!F93="","",'基本情報入力シート'!F93)</f>
      </c>
      <c r="F72" s="620">
        <f>IF('基本情報入力シート'!G93="","",'基本情報入力シート'!G93)</f>
      </c>
      <c r="G72" s="620">
        <f>IF('基本情報入力シート'!H93="","",'基本情報入力シート'!H93)</f>
      </c>
      <c r="H72" s="620">
        <f>IF('基本情報入力シート'!I93="","",'基本情報入力シート'!I93)</f>
      </c>
      <c r="I72" s="620">
        <f>IF('基本情報入力シート'!J93="","",'基本情報入力シート'!J93)</f>
      </c>
      <c r="J72" s="620">
        <f>IF('基本情報入力シート'!K93="","",'基本情報入力シート'!K93)</f>
      </c>
      <c r="K72" s="621">
        <f>IF('基本情報入力シート'!L93="","",'基本情報入力シート'!L93)</f>
      </c>
      <c r="L72" s="622">
        <f>IF('基本情報入力シート'!M93="","",'基本情報入力シート'!M93)</f>
      </c>
      <c r="M72" s="622">
        <f>IF('基本情報入力シート'!R93="","",'基本情報入力シート'!R93)</f>
      </c>
      <c r="N72" s="622">
        <f>IF('基本情報入力シート'!W93="","",'基本情報入力シート'!W93)</f>
      </c>
      <c r="O72" s="617">
        <f>IF('基本情報入力シート'!X93="","",'基本情報入力シート'!X93)</f>
      </c>
      <c r="P72" s="623">
        <f>IF('基本情報入力シート'!Y93="","",'基本情報入力シート'!Y93)</f>
      </c>
      <c r="Q72" s="624">
        <f>IF('基本情報入力シート'!Z93="","",'基本情報入力シート'!Z93)</f>
      </c>
      <c r="R72" s="625">
        <f>IF('基本情報入力シート'!AA93="","",'基本情報入力シート'!AA93)</f>
      </c>
      <c r="S72" s="626"/>
      <c r="T72" s="627"/>
      <c r="U72" s="628">
        <f>IF(P72="","",VLOOKUP(P72,'【参考】数式用'!$A$5:$I$28,MATCH(T72,'【参考】数式用'!$C$4:$G$4,0)+2,0))</f>
      </c>
      <c r="V72" s="260" t="s">
        <v>211</v>
      </c>
      <c r="W72" s="629"/>
      <c r="X72" s="257" t="s">
        <v>212</v>
      </c>
      <c r="Y72" s="629"/>
      <c r="Z72" s="409" t="s">
        <v>213</v>
      </c>
      <c r="AA72" s="630"/>
      <c r="AB72" s="257" t="s">
        <v>212</v>
      </c>
      <c r="AC72" s="630"/>
      <c r="AD72" s="257" t="s">
        <v>214</v>
      </c>
      <c r="AE72" s="631" t="s">
        <v>215</v>
      </c>
      <c r="AF72" s="632">
        <f t="shared" si="2"/>
      </c>
      <c r="AG72" s="635" t="s">
        <v>216</v>
      </c>
      <c r="AH72" s="634">
        <f t="shared" si="0"/>
      </c>
    </row>
    <row r="73" spans="1:34" ht="36.75" customHeight="1">
      <c r="A73" s="617">
        <f t="shared" si="3"/>
        <v>62</v>
      </c>
      <c r="B73" s="618">
        <f>IF('基本情報入力シート'!C94="","",'基本情報入力シート'!C94)</f>
      </c>
      <c r="C73" s="619">
        <f>IF('基本情報入力シート'!D94="","",'基本情報入力シート'!D94)</f>
      </c>
      <c r="D73" s="620">
        <f>IF('基本情報入力シート'!E94="","",'基本情報入力シート'!E94)</f>
      </c>
      <c r="E73" s="620">
        <f>IF('基本情報入力シート'!F94="","",'基本情報入力シート'!F94)</f>
      </c>
      <c r="F73" s="620">
        <f>IF('基本情報入力シート'!G94="","",'基本情報入力シート'!G94)</f>
      </c>
      <c r="G73" s="620">
        <f>IF('基本情報入力シート'!H94="","",'基本情報入力シート'!H94)</f>
      </c>
      <c r="H73" s="620">
        <f>IF('基本情報入力シート'!I94="","",'基本情報入力シート'!I94)</f>
      </c>
      <c r="I73" s="620">
        <f>IF('基本情報入力シート'!J94="","",'基本情報入力シート'!J94)</f>
      </c>
      <c r="J73" s="620">
        <f>IF('基本情報入力シート'!K94="","",'基本情報入力シート'!K94)</f>
      </c>
      <c r="K73" s="621">
        <f>IF('基本情報入力シート'!L94="","",'基本情報入力シート'!L94)</f>
      </c>
      <c r="L73" s="622">
        <f>IF('基本情報入力シート'!M94="","",'基本情報入力シート'!M94)</f>
      </c>
      <c r="M73" s="622">
        <f>IF('基本情報入力シート'!R94="","",'基本情報入力シート'!R94)</f>
      </c>
      <c r="N73" s="622">
        <f>IF('基本情報入力シート'!W94="","",'基本情報入力シート'!W94)</f>
      </c>
      <c r="O73" s="617">
        <f>IF('基本情報入力シート'!X94="","",'基本情報入力シート'!X94)</f>
      </c>
      <c r="P73" s="623">
        <f>IF('基本情報入力シート'!Y94="","",'基本情報入力シート'!Y94)</f>
      </c>
      <c r="Q73" s="624">
        <f>IF('基本情報入力シート'!Z94="","",'基本情報入力シート'!Z94)</f>
      </c>
      <c r="R73" s="625">
        <f>IF('基本情報入力シート'!AA94="","",'基本情報入力シート'!AA94)</f>
      </c>
      <c r="S73" s="626"/>
      <c r="T73" s="627"/>
      <c r="U73" s="628">
        <f>IF(P73="","",VLOOKUP(P73,'【参考】数式用'!$A$5:$I$28,MATCH(T73,'【参考】数式用'!$C$4:$G$4,0)+2,0))</f>
      </c>
      <c r="V73" s="260" t="s">
        <v>211</v>
      </c>
      <c r="W73" s="629"/>
      <c r="X73" s="257" t="s">
        <v>212</v>
      </c>
      <c r="Y73" s="629"/>
      <c r="Z73" s="409" t="s">
        <v>213</v>
      </c>
      <c r="AA73" s="630"/>
      <c r="AB73" s="257" t="s">
        <v>212</v>
      </c>
      <c r="AC73" s="630"/>
      <c r="AD73" s="257" t="s">
        <v>214</v>
      </c>
      <c r="AE73" s="631" t="s">
        <v>215</v>
      </c>
      <c r="AF73" s="632">
        <f t="shared" si="2"/>
      </c>
      <c r="AG73" s="635" t="s">
        <v>216</v>
      </c>
      <c r="AH73" s="634">
        <f t="shared" si="0"/>
      </c>
    </row>
    <row r="74" spans="1:34" ht="36.75" customHeight="1">
      <c r="A74" s="617">
        <f t="shared" si="3"/>
        <v>63</v>
      </c>
      <c r="B74" s="618">
        <f>IF('基本情報入力シート'!C95="","",'基本情報入力シート'!C95)</f>
      </c>
      <c r="C74" s="619">
        <f>IF('基本情報入力シート'!D95="","",'基本情報入力シート'!D95)</f>
      </c>
      <c r="D74" s="620">
        <f>IF('基本情報入力シート'!E95="","",'基本情報入力シート'!E95)</f>
      </c>
      <c r="E74" s="620">
        <f>IF('基本情報入力シート'!F95="","",'基本情報入力シート'!F95)</f>
      </c>
      <c r="F74" s="620">
        <f>IF('基本情報入力シート'!G95="","",'基本情報入力シート'!G95)</f>
      </c>
      <c r="G74" s="620">
        <f>IF('基本情報入力シート'!H95="","",'基本情報入力シート'!H95)</f>
      </c>
      <c r="H74" s="620">
        <f>IF('基本情報入力シート'!I95="","",'基本情報入力シート'!I95)</f>
      </c>
      <c r="I74" s="620">
        <f>IF('基本情報入力シート'!J95="","",'基本情報入力シート'!J95)</f>
      </c>
      <c r="J74" s="620">
        <f>IF('基本情報入力シート'!K95="","",'基本情報入力シート'!K95)</f>
      </c>
      <c r="K74" s="621">
        <f>IF('基本情報入力シート'!L95="","",'基本情報入力シート'!L95)</f>
      </c>
      <c r="L74" s="622">
        <f>IF('基本情報入力シート'!M95="","",'基本情報入力シート'!M95)</f>
      </c>
      <c r="M74" s="622">
        <f>IF('基本情報入力シート'!R95="","",'基本情報入力シート'!R95)</f>
      </c>
      <c r="N74" s="622">
        <f>IF('基本情報入力シート'!W95="","",'基本情報入力シート'!W95)</f>
      </c>
      <c r="O74" s="617">
        <f>IF('基本情報入力シート'!X95="","",'基本情報入力シート'!X95)</f>
      </c>
      <c r="P74" s="623">
        <f>IF('基本情報入力シート'!Y95="","",'基本情報入力シート'!Y95)</f>
      </c>
      <c r="Q74" s="624">
        <f>IF('基本情報入力シート'!Z95="","",'基本情報入力シート'!Z95)</f>
      </c>
      <c r="R74" s="625">
        <f>IF('基本情報入力シート'!AA95="","",'基本情報入力シート'!AA95)</f>
      </c>
      <c r="S74" s="626"/>
      <c r="T74" s="627"/>
      <c r="U74" s="628">
        <f>IF(P74="","",VLOOKUP(P74,'【参考】数式用'!$A$5:$I$28,MATCH(T74,'【参考】数式用'!$C$4:$G$4,0)+2,0))</f>
      </c>
      <c r="V74" s="260" t="s">
        <v>211</v>
      </c>
      <c r="W74" s="629"/>
      <c r="X74" s="257" t="s">
        <v>212</v>
      </c>
      <c r="Y74" s="629"/>
      <c r="Z74" s="409" t="s">
        <v>213</v>
      </c>
      <c r="AA74" s="630"/>
      <c r="AB74" s="257" t="s">
        <v>212</v>
      </c>
      <c r="AC74" s="630"/>
      <c r="AD74" s="257" t="s">
        <v>214</v>
      </c>
      <c r="AE74" s="631" t="s">
        <v>215</v>
      </c>
      <c r="AF74" s="632">
        <f t="shared" si="2"/>
      </c>
      <c r="AG74" s="635" t="s">
        <v>216</v>
      </c>
      <c r="AH74" s="634">
        <f t="shared" si="0"/>
      </c>
    </row>
    <row r="75" spans="1:34" ht="36.75" customHeight="1">
      <c r="A75" s="617">
        <f t="shared" si="3"/>
        <v>64</v>
      </c>
      <c r="B75" s="618">
        <f>IF('基本情報入力シート'!C96="","",'基本情報入力シート'!C96)</f>
      </c>
      <c r="C75" s="619">
        <f>IF('基本情報入力シート'!D96="","",'基本情報入力シート'!D96)</f>
      </c>
      <c r="D75" s="620">
        <f>IF('基本情報入力シート'!E96="","",'基本情報入力シート'!E96)</f>
      </c>
      <c r="E75" s="620">
        <f>IF('基本情報入力シート'!F96="","",'基本情報入力シート'!F96)</f>
      </c>
      <c r="F75" s="620">
        <f>IF('基本情報入力シート'!G96="","",'基本情報入力シート'!G96)</f>
      </c>
      <c r="G75" s="620">
        <f>IF('基本情報入力シート'!H96="","",'基本情報入力シート'!H96)</f>
      </c>
      <c r="H75" s="620">
        <f>IF('基本情報入力シート'!I96="","",'基本情報入力シート'!I96)</f>
      </c>
      <c r="I75" s="620">
        <f>IF('基本情報入力シート'!J96="","",'基本情報入力シート'!J96)</f>
      </c>
      <c r="J75" s="620">
        <f>IF('基本情報入力シート'!K96="","",'基本情報入力シート'!K96)</f>
      </c>
      <c r="K75" s="621">
        <f>IF('基本情報入力シート'!L96="","",'基本情報入力シート'!L96)</f>
      </c>
      <c r="L75" s="622">
        <f>IF('基本情報入力シート'!M96="","",'基本情報入力シート'!M96)</f>
      </c>
      <c r="M75" s="622">
        <f>IF('基本情報入力シート'!R96="","",'基本情報入力シート'!R96)</f>
      </c>
      <c r="N75" s="622">
        <f>IF('基本情報入力シート'!W96="","",'基本情報入力シート'!W96)</f>
      </c>
      <c r="O75" s="617">
        <f>IF('基本情報入力シート'!X96="","",'基本情報入力シート'!X96)</f>
      </c>
      <c r="P75" s="623">
        <f>IF('基本情報入力シート'!Y96="","",'基本情報入力シート'!Y96)</f>
      </c>
      <c r="Q75" s="624">
        <f>IF('基本情報入力シート'!Z96="","",'基本情報入力シート'!Z96)</f>
      </c>
      <c r="R75" s="625">
        <f>IF('基本情報入力シート'!AA96="","",'基本情報入力シート'!AA96)</f>
      </c>
      <c r="S75" s="626"/>
      <c r="T75" s="627"/>
      <c r="U75" s="628">
        <f>IF(P75="","",VLOOKUP(P75,'【参考】数式用'!$A$5:$I$28,MATCH(T75,'【参考】数式用'!$C$4:$G$4,0)+2,0))</f>
      </c>
      <c r="V75" s="260" t="s">
        <v>211</v>
      </c>
      <c r="W75" s="629"/>
      <c r="X75" s="257" t="s">
        <v>212</v>
      </c>
      <c r="Y75" s="629"/>
      <c r="Z75" s="409" t="s">
        <v>213</v>
      </c>
      <c r="AA75" s="630"/>
      <c r="AB75" s="257" t="s">
        <v>212</v>
      </c>
      <c r="AC75" s="630"/>
      <c r="AD75" s="257" t="s">
        <v>214</v>
      </c>
      <c r="AE75" s="631" t="s">
        <v>215</v>
      </c>
      <c r="AF75" s="632">
        <f t="shared" si="2"/>
      </c>
      <c r="AG75" s="635" t="s">
        <v>216</v>
      </c>
      <c r="AH75" s="634">
        <f t="shared" si="0"/>
      </c>
    </row>
    <row r="76" spans="1:34" ht="36.75" customHeight="1">
      <c r="A76" s="617">
        <f t="shared" si="3"/>
        <v>65</v>
      </c>
      <c r="B76" s="618">
        <f>IF('基本情報入力シート'!C97="","",'基本情報入力シート'!C97)</f>
      </c>
      <c r="C76" s="619">
        <f>IF('基本情報入力シート'!D97="","",'基本情報入力シート'!D97)</f>
      </c>
      <c r="D76" s="620">
        <f>IF('基本情報入力シート'!E97="","",'基本情報入力シート'!E97)</f>
      </c>
      <c r="E76" s="620">
        <f>IF('基本情報入力シート'!F97="","",'基本情報入力シート'!F97)</f>
      </c>
      <c r="F76" s="620">
        <f>IF('基本情報入力シート'!G97="","",'基本情報入力シート'!G97)</f>
      </c>
      <c r="G76" s="620">
        <f>IF('基本情報入力シート'!H97="","",'基本情報入力シート'!H97)</f>
      </c>
      <c r="H76" s="620">
        <f>IF('基本情報入力シート'!I97="","",'基本情報入力シート'!I97)</f>
      </c>
      <c r="I76" s="620">
        <f>IF('基本情報入力シート'!J97="","",'基本情報入力シート'!J97)</f>
      </c>
      <c r="J76" s="620">
        <f>IF('基本情報入力シート'!K97="","",'基本情報入力シート'!K97)</f>
      </c>
      <c r="K76" s="621">
        <f>IF('基本情報入力シート'!L97="","",'基本情報入力シート'!L97)</f>
      </c>
      <c r="L76" s="622">
        <f>IF('基本情報入力シート'!M97="","",'基本情報入力シート'!M97)</f>
      </c>
      <c r="M76" s="622">
        <f>IF('基本情報入力シート'!R97="","",'基本情報入力シート'!R97)</f>
      </c>
      <c r="N76" s="622">
        <f>IF('基本情報入力シート'!W97="","",'基本情報入力シート'!W97)</f>
      </c>
      <c r="O76" s="617">
        <f>IF('基本情報入力シート'!X97="","",'基本情報入力シート'!X97)</f>
      </c>
      <c r="P76" s="623">
        <f>IF('基本情報入力シート'!Y97="","",'基本情報入力シート'!Y97)</f>
      </c>
      <c r="Q76" s="624">
        <f>IF('基本情報入力シート'!Z97="","",'基本情報入力シート'!Z97)</f>
      </c>
      <c r="R76" s="625">
        <f>IF('基本情報入力シート'!AA97="","",'基本情報入力シート'!AA97)</f>
      </c>
      <c r="S76" s="626"/>
      <c r="T76" s="627"/>
      <c r="U76" s="628">
        <f>IF(P76="","",VLOOKUP(P76,'【参考】数式用'!$A$5:$I$28,MATCH(T76,'【参考】数式用'!$C$4:$G$4,0)+2,0))</f>
      </c>
      <c r="V76" s="260" t="s">
        <v>211</v>
      </c>
      <c r="W76" s="629"/>
      <c r="X76" s="257" t="s">
        <v>212</v>
      </c>
      <c r="Y76" s="629"/>
      <c r="Z76" s="409" t="s">
        <v>213</v>
      </c>
      <c r="AA76" s="630"/>
      <c r="AB76" s="257" t="s">
        <v>212</v>
      </c>
      <c r="AC76" s="630"/>
      <c r="AD76" s="257" t="s">
        <v>214</v>
      </c>
      <c r="AE76" s="631" t="s">
        <v>215</v>
      </c>
      <c r="AF76" s="632">
        <f t="shared" si="2"/>
      </c>
      <c r="AG76" s="635" t="s">
        <v>216</v>
      </c>
      <c r="AH76" s="634">
        <f t="shared" si="0"/>
      </c>
    </row>
    <row r="77" spans="1:34" ht="36.75" customHeight="1">
      <c r="A77" s="617">
        <f t="shared" si="3"/>
        <v>66</v>
      </c>
      <c r="B77" s="618">
        <f>IF('基本情報入力シート'!C98="","",'基本情報入力シート'!C98)</f>
      </c>
      <c r="C77" s="619">
        <f>IF('基本情報入力シート'!D98="","",'基本情報入力シート'!D98)</f>
      </c>
      <c r="D77" s="620">
        <f>IF('基本情報入力シート'!E98="","",'基本情報入力シート'!E98)</f>
      </c>
      <c r="E77" s="620">
        <f>IF('基本情報入力シート'!F98="","",'基本情報入力シート'!F98)</f>
      </c>
      <c r="F77" s="620">
        <f>IF('基本情報入力シート'!G98="","",'基本情報入力シート'!G98)</f>
      </c>
      <c r="G77" s="620">
        <f>IF('基本情報入力シート'!H98="","",'基本情報入力シート'!H98)</f>
      </c>
      <c r="H77" s="620">
        <f>IF('基本情報入力シート'!I98="","",'基本情報入力シート'!I98)</f>
      </c>
      <c r="I77" s="620">
        <f>IF('基本情報入力シート'!J98="","",'基本情報入力シート'!J98)</f>
      </c>
      <c r="J77" s="620">
        <f>IF('基本情報入力シート'!K98="","",'基本情報入力シート'!K98)</f>
      </c>
      <c r="K77" s="621">
        <f>IF('基本情報入力シート'!L98="","",'基本情報入力シート'!L98)</f>
      </c>
      <c r="L77" s="622">
        <f>IF('基本情報入力シート'!M98="","",'基本情報入力シート'!M98)</f>
      </c>
      <c r="M77" s="622">
        <f>IF('基本情報入力シート'!R98="","",'基本情報入力シート'!R98)</f>
      </c>
      <c r="N77" s="622">
        <f>IF('基本情報入力シート'!W98="","",'基本情報入力シート'!W98)</f>
      </c>
      <c r="O77" s="617">
        <f>IF('基本情報入力シート'!X98="","",'基本情報入力シート'!X98)</f>
      </c>
      <c r="P77" s="623">
        <f>IF('基本情報入力シート'!Y98="","",'基本情報入力シート'!Y98)</f>
      </c>
      <c r="Q77" s="624">
        <f>IF('基本情報入力シート'!Z98="","",'基本情報入力シート'!Z98)</f>
      </c>
      <c r="R77" s="625">
        <f>IF('基本情報入力シート'!AA98="","",'基本情報入力シート'!AA98)</f>
      </c>
      <c r="S77" s="626"/>
      <c r="T77" s="627"/>
      <c r="U77" s="628">
        <f>IF(P77="","",VLOOKUP(P77,'【参考】数式用'!$A$5:$I$28,MATCH(T77,'【参考】数式用'!$C$4:$G$4,0)+2,0))</f>
      </c>
      <c r="V77" s="260" t="s">
        <v>211</v>
      </c>
      <c r="W77" s="629"/>
      <c r="X77" s="257" t="s">
        <v>212</v>
      </c>
      <c r="Y77" s="629"/>
      <c r="Z77" s="409" t="s">
        <v>213</v>
      </c>
      <c r="AA77" s="630"/>
      <c r="AB77" s="257" t="s">
        <v>212</v>
      </c>
      <c r="AC77" s="630"/>
      <c r="AD77" s="257" t="s">
        <v>214</v>
      </c>
      <c r="AE77" s="631" t="s">
        <v>215</v>
      </c>
      <c r="AF77" s="632">
        <f t="shared" si="2"/>
      </c>
      <c r="AG77" s="635" t="s">
        <v>216</v>
      </c>
      <c r="AH77" s="634">
        <f aca="true" t="shared" si="4" ref="AH77:AH111">_xlfn.IFERROR(ROUNDDOWN(ROUND(Q77*R77,0)*U77,0)*AF77,"")</f>
      </c>
    </row>
    <row r="78" spans="1:34" ht="36.75" customHeight="1">
      <c r="A78" s="617">
        <f t="shared" si="3"/>
        <v>67</v>
      </c>
      <c r="B78" s="618">
        <f>IF('基本情報入力シート'!C99="","",'基本情報入力シート'!C99)</f>
      </c>
      <c r="C78" s="619">
        <f>IF('基本情報入力シート'!D99="","",'基本情報入力シート'!D99)</f>
      </c>
      <c r="D78" s="620">
        <f>IF('基本情報入力シート'!E99="","",'基本情報入力シート'!E99)</f>
      </c>
      <c r="E78" s="620">
        <f>IF('基本情報入力シート'!F99="","",'基本情報入力シート'!F99)</f>
      </c>
      <c r="F78" s="620">
        <f>IF('基本情報入力シート'!G99="","",'基本情報入力シート'!G99)</f>
      </c>
      <c r="G78" s="620">
        <f>IF('基本情報入力シート'!H99="","",'基本情報入力シート'!H99)</f>
      </c>
      <c r="H78" s="620">
        <f>IF('基本情報入力シート'!I99="","",'基本情報入力シート'!I99)</f>
      </c>
      <c r="I78" s="620">
        <f>IF('基本情報入力シート'!J99="","",'基本情報入力シート'!J99)</f>
      </c>
      <c r="J78" s="620">
        <f>IF('基本情報入力シート'!K99="","",'基本情報入力シート'!K99)</f>
      </c>
      <c r="K78" s="621">
        <f>IF('基本情報入力シート'!L99="","",'基本情報入力シート'!L99)</f>
      </c>
      <c r="L78" s="622">
        <f>IF('基本情報入力シート'!M99="","",'基本情報入力シート'!M99)</f>
      </c>
      <c r="M78" s="622">
        <f>IF('基本情報入力シート'!R99="","",'基本情報入力シート'!R99)</f>
      </c>
      <c r="N78" s="622">
        <f>IF('基本情報入力シート'!W99="","",'基本情報入力シート'!W99)</f>
      </c>
      <c r="O78" s="617">
        <f>IF('基本情報入力シート'!X99="","",'基本情報入力シート'!X99)</f>
      </c>
      <c r="P78" s="623">
        <f>IF('基本情報入力シート'!Y99="","",'基本情報入力シート'!Y99)</f>
      </c>
      <c r="Q78" s="624">
        <f>IF('基本情報入力シート'!Z99="","",'基本情報入力シート'!Z99)</f>
      </c>
      <c r="R78" s="625">
        <f>IF('基本情報入力シート'!AA99="","",'基本情報入力シート'!AA99)</f>
      </c>
      <c r="S78" s="626"/>
      <c r="T78" s="627"/>
      <c r="U78" s="628">
        <f>IF(P78="","",VLOOKUP(P78,'【参考】数式用'!$A$5:$I$28,MATCH(T78,'【参考】数式用'!$C$4:$G$4,0)+2,0))</f>
      </c>
      <c r="V78" s="260" t="s">
        <v>211</v>
      </c>
      <c r="W78" s="629"/>
      <c r="X78" s="257" t="s">
        <v>212</v>
      </c>
      <c r="Y78" s="629"/>
      <c r="Z78" s="409" t="s">
        <v>213</v>
      </c>
      <c r="AA78" s="630"/>
      <c r="AB78" s="257" t="s">
        <v>212</v>
      </c>
      <c r="AC78" s="630"/>
      <c r="AD78" s="257" t="s">
        <v>214</v>
      </c>
      <c r="AE78" s="631" t="s">
        <v>215</v>
      </c>
      <c r="AF78" s="632">
        <f t="shared" si="2"/>
      </c>
      <c r="AG78" s="635" t="s">
        <v>216</v>
      </c>
      <c r="AH78" s="634">
        <f t="shared" si="4"/>
      </c>
    </row>
    <row r="79" spans="1:34" ht="36.75" customHeight="1">
      <c r="A79" s="617">
        <f t="shared" si="3"/>
        <v>68</v>
      </c>
      <c r="B79" s="618">
        <f>IF('基本情報入力シート'!C100="","",'基本情報入力シート'!C100)</f>
      </c>
      <c r="C79" s="619">
        <f>IF('基本情報入力シート'!D100="","",'基本情報入力シート'!D100)</f>
      </c>
      <c r="D79" s="620">
        <f>IF('基本情報入力シート'!E100="","",'基本情報入力シート'!E100)</f>
      </c>
      <c r="E79" s="620">
        <f>IF('基本情報入力シート'!F100="","",'基本情報入力シート'!F100)</f>
      </c>
      <c r="F79" s="620">
        <f>IF('基本情報入力シート'!G100="","",'基本情報入力シート'!G100)</f>
      </c>
      <c r="G79" s="620">
        <f>IF('基本情報入力シート'!H100="","",'基本情報入力シート'!H100)</f>
      </c>
      <c r="H79" s="620">
        <f>IF('基本情報入力シート'!I100="","",'基本情報入力シート'!I100)</f>
      </c>
      <c r="I79" s="620">
        <f>IF('基本情報入力シート'!J100="","",'基本情報入力シート'!J100)</f>
      </c>
      <c r="J79" s="620">
        <f>IF('基本情報入力シート'!K100="","",'基本情報入力シート'!K100)</f>
      </c>
      <c r="K79" s="621">
        <f>IF('基本情報入力シート'!L100="","",'基本情報入力シート'!L100)</f>
      </c>
      <c r="L79" s="622">
        <f>IF('基本情報入力シート'!M100="","",'基本情報入力シート'!M100)</f>
      </c>
      <c r="M79" s="622">
        <f>IF('基本情報入力シート'!R100="","",'基本情報入力シート'!R100)</f>
      </c>
      <c r="N79" s="622">
        <f>IF('基本情報入力シート'!W100="","",'基本情報入力シート'!W100)</f>
      </c>
      <c r="O79" s="617">
        <f>IF('基本情報入力シート'!X100="","",'基本情報入力シート'!X100)</f>
      </c>
      <c r="P79" s="623">
        <f>IF('基本情報入力シート'!Y100="","",'基本情報入力シート'!Y100)</f>
      </c>
      <c r="Q79" s="624">
        <f>IF('基本情報入力シート'!Z100="","",'基本情報入力シート'!Z100)</f>
      </c>
      <c r="R79" s="625">
        <f>IF('基本情報入力シート'!AA100="","",'基本情報入力シート'!AA100)</f>
      </c>
      <c r="S79" s="626"/>
      <c r="T79" s="627"/>
      <c r="U79" s="628">
        <f>IF(P79="","",VLOOKUP(P79,'【参考】数式用'!$A$5:$I$28,MATCH(T79,'【参考】数式用'!$C$4:$G$4,0)+2,0))</f>
      </c>
      <c r="V79" s="260" t="s">
        <v>211</v>
      </c>
      <c r="W79" s="629"/>
      <c r="X79" s="257" t="s">
        <v>212</v>
      </c>
      <c r="Y79" s="629"/>
      <c r="Z79" s="409" t="s">
        <v>213</v>
      </c>
      <c r="AA79" s="630"/>
      <c r="AB79" s="257" t="s">
        <v>212</v>
      </c>
      <c r="AC79" s="630"/>
      <c r="AD79" s="257" t="s">
        <v>214</v>
      </c>
      <c r="AE79" s="631" t="s">
        <v>215</v>
      </c>
      <c r="AF79" s="632">
        <f t="shared" si="2"/>
      </c>
      <c r="AG79" s="635" t="s">
        <v>216</v>
      </c>
      <c r="AH79" s="634">
        <f t="shared" si="4"/>
      </c>
    </row>
    <row r="80" spans="1:34" ht="36.75" customHeight="1">
      <c r="A80" s="617">
        <f t="shared" si="3"/>
        <v>69</v>
      </c>
      <c r="B80" s="618">
        <f>IF('基本情報入力シート'!C101="","",'基本情報入力シート'!C101)</f>
      </c>
      <c r="C80" s="619">
        <f>IF('基本情報入力シート'!D101="","",'基本情報入力シート'!D101)</f>
      </c>
      <c r="D80" s="620">
        <f>IF('基本情報入力シート'!E101="","",'基本情報入力シート'!E101)</f>
      </c>
      <c r="E80" s="620">
        <f>IF('基本情報入力シート'!F101="","",'基本情報入力シート'!F101)</f>
      </c>
      <c r="F80" s="620">
        <f>IF('基本情報入力シート'!G101="","",'基本情報入力シート'!G101)</f>
      </c>
      <c r="G80" s="620">
        <f>IF('基本情報入力シート'!H101="","",'基本情報入力シート'!H101)</f>
      </c>
      <c r="H80" s="620">
        <f>IF('基本情報入力シート'!I101="","",'基本情報入力シート'!I101)</f>
      </c>
      <c r="I80" s="620">
        <f>IF('基本情報入力シート'!J101="","",'基本情報入力シート'!J101)</f>
      </c>
      <c r="J80" s="620">
        <f>IF('基本情報入力シート'!K101="","",'基本情報入力シート'!K101)</f>
      </c>
      <c r="K80" s="621">
        <f>IF('基本情報入力シート'!L101="","",'基本情報入力シート'!L101)</f>
      </c>
      <c r="L80" s="622">
        <f>IF('基本情報入力シート'!M101="","",'基本情報入力シート'!M101)</f>
      </c>
      <c r="M80" s="622">
        <f>IF('基本情報入力シート'!R101="","",'基本情報入力シート'!R101)</f>
      </c>
      <c r="N80" s="622">
        <f>IF('基本情報入力シート'!W101="","",'基本情報入力シート'!W101)</f>
      </c>
      <c r="O80" s="617">
        <f>IF('基本情報入力シート'!X101="","",'基本情報入力シート'!X101)</f>
      </c>
      <c r="P80" s="623">
        <f>IF('基本情報入力シート'!Y101="","",'基本情報入力シート'!Y101)</f>
      </c>
      <c r="Q80" s="624">
        <f>IF('基本情報入力シート'!Z101="","",'基本情報入力シート'!Z101)</f>
      </c>
      <c r="R80" s="625">
        <f>IF('基本情報入力シート'!AA101="","",'基本情報入力シート'!AA101)</f>
      </c>
      <c r="S80" s="626"/>
      <c r="T80" s="627"/>
      <c r="U80" s="628">
        <f>IF(P80="","",VLOOKUP(P80,'【参考】数式用'!$A$5:$I$28,MATCH(T80,'【参考】数式用'!$C$4:$G$4,0)+2,0))</f>
      </c>
      <c r="V80" s="260" t="s">
        <v>211</v>
      </c>
      <c r="W80" s="629"/>
      <c r="X80" s="257" t="s">
        <v>212</v>
      </c>
      <c r="Y80" s="629"/>
      <c r="Z80" s="409" t="s">
        <v>213</v>
      </c>
      <c r="AA80" s="630"/>
      <c r="AB80" s="257" t="s">
        <v>212</v>
      </c>
      <c r="AC80" s="630"/>
      <c r="AD80" s="257" t="s">
        <v>214</v>
      </c>
      <c r="AE80" s="631" t="s">
        <v>215</v>
      </c>
      <c r="AF80" s="632">
        <f t="shared" si="2"/>
      </c>
      <c r="AG80" s="635" t="s">
        <v>216</v>
      </c>
      <c r="AH80" s="634">
        <f t="shared" si="4"/>
      </c>
    </row>
    <row r="81" spans="1:34" ht="36.75" customHeight="1">
      <c r="A81" s="617">
        <f t="shared" si="3"/>
        <v>70</v>
      </c>
      <c r="B81" s="618">
        <f>IF('基本情報入力シート'!C102="","",'基本情報入力シート'!C102)</f>
      </c>
      <c r="C81" s="619">
        <f>IF('基本情報入力シート'!D102="","",'基本情報入力シート'!D102)</f>
      </c>
      <c r="D81" s="620">
        <f>IF('基本情報入力シート'!E102="","",'基本情報入力シート'!E102)</f>
      </c>
      <c r="E81" s="620">
        <f>IF('基本情報入力シート'!F102="","",'基本情報入力シート'!F102)</f>
      </c>
      <c r="F81" s="620">
        <f>IF('基本情報入力シート'!G102="","",'基本情報入力シート'!G102)</f>
      </c>
      <c r="G81" s="620">
        <f>IF('基本情報入力シート'!H102="","",'基本情報入力シート'!H102)</f>
      </c>
      <c r="H81" s="620">
        <f>IF('基本情報入力シート'!I102="","",'基本情報入力シート'!I102)</f>
      </c>
      <c r="I81" s="620">
        <f>IF('基本情報入力シート'!J102="","",'基本情報入力シート'!J102)</f>
      </c>
      <c r="J81" s="620">
        <f>IF('基本情報入力シート'!K102="","",'基本情報入力シート'!K102)</f>
      </c>
      <c r="K81" s="621">
        <f>IF('基本情報入力シート'!L102="","",'基本情報入力シート'!L102)</f>
      </c>
      <c r="L81" s="622">
        <f>IF('基本情報入力シート'!M102="","",'基本情報入力シート'!M102)</f>
      </c>
      <c r="M81" s="622">
        <f>IF('基本情報入力シート'!R102="","",'基本情報入力シート'!R102)</f>
      </c>
      <c r="N81" s="622">
        <f>IF('基本情報入力シート'!W102="","",'基本情報入力シート'!W102)</f>
      </c>
      <c r="O81" s="617">
        <f>IF('基本情報入力シート'!X102="","",'基本情報入力シート'!X102)</f>
      </c>
      <c r="P81" s="623">
        <f>IF('基本情報入力シート'!Y102="","",'基本情報入力シート'!Y102)</f>
      </c>
      <c r="Q81" s="624">
        <f>IF('基本情報入力シート'!Z102="","",'基本情報入力シート'!Z102)</f>
      </c>
      <c r="R81" s="625">
        <f>IF('基本情報入力シート'!AA102="","",'基本情報入力シート'!AA102)</f>
      </c>
      <c r="S81" s="626"/>
      <c r="T81" s="627"/>
      <c r="U81" s="628">
        <f>IF(P81="","",VLOOKUP(P81,'【参考】数式用'!$A$5:$I$28,MATCH(T81,'【参考】数式用'!$C$4:$G$4,0)+2,0))</f>
      </c>
      <c r="V81" s="260" t="s">
        <v>211</v>
      </c>
      <c r="W81" s="629"/>
      <c r="X81" s="257" t="s">
        <v>212</v>
      </c>
      <c r="Y81" s="629"/>
      <c r="Z81" s="409" t="s">
        <v>213</v>
      </c>
      <c r="AA81" s="630"/>
      <c r="AB81" s="257" t="s">
        <v>212</v>
      </c>
      <c r="AC81" s="630"/>
      <c r="AD81" s="257" t="s">
        <v>214</v>
      </c>
      <c r="AE81" s="631" t="s">
        <v>215</v>
      </c>
      <c r="AF81" s="632">
        <f aca="true" t="shared" si="5" ref="AF81:AF111">IF(W81&gt;=1,(AA81*12+AC81)-(W81*12+Y81)+1,"")</f>
      </c>
      <c r="AG81" s="635" t="s">
        <v>216</v>
      </c>
      <c r="AH81" s="634">
        <f t="shared" si="4"/>
      </c>
    </row>
    <row r="82" spans="1:34" ht="36.75" customHeight="1">
      <c r="A82" s="617">
        <f t="shared" si="3"/>
        <v>71</v>
      </c>
      <c r="B82" s="618">
        <f>IF('基本情報入力シート'!C103="","",'基本情報入力シート'!C103)</f>
      </c>
      <c r="C82" s="619">
        <f>IF('基本情報入力シート'!D103="","",'基本情報入力シート'!D103)</f>
      </c>
      <c r="D82" s="620">
        <f>IF('基本情報入力シート'!E103="","",'基本情報入力シート'!E103)</f>
      </c>
      <c r="E82" s="620">
        <f>IF('基本情報入力シート'!F103="","",'基本情報入力シート'!F103)</f>
      </c>
      <c r="F82" s="620">
        <f>IF('基本情報入力シート'!G103="","",'基本情報入力シート'!G103)</f>
      </c>
      <c r="G82" s="620">
        <f>IF('基本情報入力シート'!H103="","",'基本情報入力シート'!H103)</f>
      </c>
      <c r="H82" s="620">
        <f>IF('基本情報入力シート'!I103="","",'基本情報入力シート'!I103)</f>
      </c>
      <c r="I82" s="620">
        <f>IF('基本情報入力シート'!J103="","",'基本情報入力シート'!J103)</f>
      </c>
      <c r="J82" s="620">
        <f>IF('基本情報入力シート'!K103="","",'基本情報入力シート'!K103)</f>
      </c>
      <c r="K82" s="621">
        <f>IF('基本情報入力シート'!L103="","",'基本情報入力シート'!L103)</f>
      </c>
      <c r="L82" s="622">
        <f>IF('基本情報入力シート'!M103="","",'基本情報入力シート'!M103)</f>
      </c>
      <c r="M82" s="622">
        <f>IF('基本情報入力シート'!R103="","",'基本情報入力シート'!R103)</f>
      </c>
      <c r="N82" s="622">
        <f>IF('基本情報入力シート'!W103="","",'基本情報入力シート'!W103)</f>
      </c>
      <c r="O82" s="617">
        <f>IF('基本情報入力シート'!X103="","",'基本情報入力シート'!X103)</f>
      </c>
      <c r="P82" s="623">
        <f>IF('基本情報入力シート'!Y103="","",'基本情報入力シート'!Y103)</f>
      </c>
      <c r="Q82" s="624">
        <f>IF('基本情報入力シート'!Z103="","",'基本情報入力シート'!Z103)</f>
      </c>
      <c r="R82" s="625">
        <f>IF('基本情報入力シート'!AA103="","",'基本情報入力シート'!AA103)</f>
      </c>
      <c r="S82" s="626"/>
      <c r="T82" s="627"/>
      <c r="U82" s="628">
        <f>IF(P82="","",VLOOKUP(P82,'【参考】数式用'!$A$5:$I$28,MATCH(T82,'【参考】数式用'!$C$4:$G$4,0)+2,0))</f>
      </c>
      <c r="V82" s="260" t="s">
        <v>211</v>
      </c>
      <c r="W82" s="629"/>
      <c r="X82" s="257" t="s">
        <v>212</v>
      </c>
      <c r="Y82" s="629"/>
      <c r="Z82" s="409" t="s">
        <v>213</v>
      </c>
      <c r="AA82" s="630"/>
      <c r="AB82" s="257" t="s">
        <v>212</v>
      </c>
      <c r="AC82" s="630"/>
      <c r="AD82" s="257" t="s">
        <v>214</v>
      </c>
      <c r="AE82" s="631" t="s">
        <v>215</v>
      </c>
      <c r="AF82" s="632">
        <f t="shared" si="5"/>
      </c>
      <c r="AG82" s="635" t="s">
        <v>216</v>
      </c>
      <c r="AH82" s="634">
        <f t="shared" si="4"/>
      </c>
    </row>
    <row r="83" spans="1:34" ht="36.75" customHeight="1">
      <c r="A83" s="617">
        <f t="shared" si="3"/>
        <v>72</v>
      </c>
      <c r="B83" s="618">
        <f>IF('基本情報入力シート'!C104="","",'基本情報入力シート'!C104)</f>
      </c>
      <c r="C83" s="619">
        <f>IF('基本情報入力シート'!D104="","",'基本情報入力シート'!D104)</f>
      </c>
      <c r="D83" s="620">
        <f>IF('基本情報入力シート'!E104="","",'基本情報入力シート'!E104)</f>
      </c>
      <c r="E83" s="620">
        <f>IF('基本情報入力シート'!F104="","",'基本情報入力シート'!F104)</f>
      </c>
      <c r="F83" s="620">
        <f>IF('基本情報入力シート'!G104="","",'基本情報入力シート'!G104)</f>
      </c>
      <c r="G83" s="620">
        <f>IF('基本情報入力シート'!H104="","",'基本情報入力シート'!H104)</f>
      </c>
      <c r="H83" s="620">
        <f>IF('基本情報入力シート'!I104="","",'基本情報入力シート'!I104)</f>
      </c>
      <c r="I83" s="620">
        <f>IF('基本情報入力シート'!J104="","",'基本情報入力シート'!J104)</f>
      </c>
      <c r="J83" s="620">
        <f>IF('基本情報入力シート'!K104="","",'基本情報入力シート'!K104)</f>
      </c>
      <c r="K83" s="621">
        <f>IF('基本情報入力シート'!L104="","",'基本情報入力シート'!L104)</f>
      </c>
      <c r="L83" s="622">
        <f>IF('基本情報入力シート'!M104="","",'基本情報入力シート'!M104)</f>
      </c>
      <c r="M83" s="622">
        <f>IF('基本情報入力シート'!R104="","",'基本情報入力シート'!R104)</f>
      </c>
      <c r="N83" s="622">
        <f>IF('基本情報入力シート'!W104="","",'基本情報入力シート'!W104)</f>
      </c>
      <c r="O83" s="617">
        <f>IF('基本情報入力シート'!X104="","",'基本情報入力シート'!X104)</f>
      </c>
      <c r="P83" s="623">
        <f>IF('基本情報入力シート'!Y104="","",'基本情報入力シート'!Y104)</f>
      </c>
      <c r="Q83" s="624">
        <f>IF('基本情報入力シート'!Z104="","",'基本情報入力シート'!Z104)</f>
      </c>
      <c r="R83" s="625">
        <f>IF('基本情報入力シート'!AA104="","",'基本情報入力シート'!AA104)</f>
      </c>
      <c r="S83" s="626"/>
      <c r="T83" s="627"/>
      <c r="U83" s="628">
        <f>IF(P83="","",VLOOKUP(P83,'【参考】数式用'!$A$5:$I$28,MATCH(T83,'【参考】数式用'!$C$4:$G$4,0)+2,0))</f>
      </c>
      <c r="V83" s="260" t="s">
        <v>211</v>
      </c>
      <c r="W83" s="629"/>
      <c r="X83" s="257" t="s">
        <v>212</v>
      </c>
      <c r="Y83" s="629"/>
      <c r="Z83" s="409" t="s">
        <v>213</v>
      </c>
      <c r="AA83" s="630"/>
      <c r="AB83" s="257" t="s">
        <v>212</v>
      </c>
      <c r="AC83" s="630"/>
      <c r="AD83" s="257" t="s">
        <v>214</v>
      </c>
      <c r="AE83" s="631" t="s">
        <v>215</v>
      </c>
      <c r="AF83" s="632">
        <f t="shared" si="5"/>
      </c>
      <c r="AG83" s="635" t="s">
        <v>216</v>
      </c>
      <c r="AH83" s="634">
        <f t="shared" si="4"/>
      </c>
    </row>
    <row r="84" spans="1:34" ht="36.75" customHeight="1">
      <c r="A84" s="617">
        <f t="shared" si="3"/>
        <v>73</v>
      </c>
      <c r="B84" s="618">
        <f>IF('基本情報入力シート'!C105="","",'基本情報入力シート'!C105)</f>
      </c>
      <c r="C84" s="619">
        <f>IF('基本情報入力シート'!D105="","",'基本情報入力シート'!D105)</f>
      </c>
      <c r="D84" s="620">
        <f>IF('基本情報入力シート'!E105="","",'基本情報入力シート'!E105)</f>
      </c>
      <c r="E84" s="620">
        <f>IF('基本情報入力シート'!F105="","",'基本情報入力シート'!F105)</f>
      </c>
      <c r="F84" s="620">
        <f>IF('基本情報入力シート'!G105="","",'基本情報入力シート'!G105)</f>
      </c>
      <c r="G84" s="620">
        <f>IF('基本情報入力シート'!H105="","",'基本情報入力シート'!H105)</f>
      </c>
      <c r="H84" s="620">
        <f>IF('基本情報入力シート'!I105="","",'基本情報入力シート'!I105)</f>
      </c>
      <c r="I84" s="620">
        <f>IF('基本情報入力シート'!J105="","",'基本情報入力シート'!J105)</f>
      </c>
      <c r="J84" s="620">
        <f>IF('基本情報入力シート'!K105="","",'基本情報入力シート'!K105)</f>
      </c>
      <c r="K84" s="621">
        <f>IF('基本情報入力シート'!L105="","",'基本情報入力シート'!L105)</f>
      </c>
      <c r="L84" s="622">
        <f>IF('基本情報入力シート'!M105="","",'基本情報入力シート'!M105)</f>
      </c>
      <c r="M84" s="622">
        <f>IF('基本情報入力シート'!R105="","",'基本情報入力シート'!R105)</f>
      </c>
      <c r="N84" s="622">
        <f>IF('基本情報入力シート'!W105="","",'基本情報入力シート'!W105)</f>
      </c>
      <c r="O84" s="617">
        <f>IF('基本情報入力シート'!X105="","",'基本情報入力シート'!X105)</f>
      </c>
      <c r="P84" s="623">
        <f>IF('基本情報入力シート'!Y105="","",'基本情報入力シート'!Y105)</f>
      </c>
      <c r="Q84" s="624">
        <f>IF('基本情報入力シート'!Z105="","",'基本情報入力シート'!Z105)</f>
      </c>
      <c r="R84" s="625">
        <f>IF('基本情報入力シート'!AA105="","",'基本情報入力シート'!AA105)</f>
      </c>
      <c r="S84" s="626"/>
      <c r="T84" s="627"/>
      <c r="U84" s="628">
        <f>IF(P84="","",VLOOKUP(P84,'【参考】数式用'!$A$5:$I$28,MATCH(T84,'【参考】数式用'!$C$4:$G$4,0)+2,0))</f>
      </c>
      <c r="V84" s="260" t="s">
        <v>211</v>
      </c>
      <c r="W84" s="629"/>
      <c r="X84" s="257" t="s">
        <v>212</v>
      </c>
      <c r="Y84" s="629"/>
      <c r="Z84" s="409" t="s">
        <v>213</v>
      </c>
      <c r="AA84" s="630"/>
      <c r="AB84" s="257" t="s">
        <v>212</v>
      </c>
      <c r="AC84" s="630"/>
      <c r="AD84" s="257" t="s">
        <v>214</v>
      </c>
      <c r="AE84" s="631" t="s">
        <v>215</v>
      </c>
      <c r="AF84" s="632">
        <f t="shared" si="5"/>
      </c>
      <c r="AG84" s="635" t="s">
        <v>216</v>
      </c>
      <c r="AH84" s="634">
        <f t="shared" si="4"/>
      </c>
    </row>
    <row r="85" spans="1:34" ht="36.75" customHeight="1">
      <c r="A85" s="617">
        <f t="shared" si="3"/>
        <v>74</v>
      </c>
      <c r="B85" s="618">
        <f>IF('基本情報入力シート'!C106="","",'基本情報入力シート'!C106)</f>
      </c>
      <c r="C85" s="619">
        <f>IF('基本情報入力シート'!D106="","",'基本情報入力シート'!D106)</f>
      </c>
      <c r="D85" s="620">
        <f>IF('基本情報入力シート'!E106="","",'基本情報入力シート'!E106)</f>
      </c>
      <c r="E85" s="620">
        <f>IF('基本情報入力シート'!F106="","",'基本情報入力シート'!F106)</f>
      </c>
      <c r="F85" s="620">
        <f>IF('基本情報入力シート'!G106="","",'基本情報入力シート'!G106)</f>
      </c>
      <c r="G85" s="620">
        <f>IF('基本情報入力シート'!H106="","",'基本情報入力シート'!H106)</f>
      </c>
      <c r="H85" s="620">
        <f>IF('基本情報入力シート'!I106="","",'基本情報入力シート'!I106)</f>
      </c>
      <c r="I85" s="620">
        <f>IF('基本情報入力シート'!J106="","",'基本情報入力シート'!J106)</f>
      </c>
      <c r="J85" s="620">
        <f>IF('基本情報入力シート'!K106="","",'基本情報入力シート'!K106)</f>
      </c>
      <c r="K85" s="621">
        <f>IF('基本情報入力シート'!L106="","",'基本情報入力シート'!L106)</f>
      </c>
      <c r="L85" s="622">
        <f>IF('基本情報入力シート'!M106="","",'基本情報入力シート'!M106)</f>
      </c>
      <c r="M85" s="622">
        <f>IF('基本情報入力シート'!R106="","",'基本情報入力シート'!R106)</f>
      </c>
      <c r="N85" s="622">
        <f>IF('基本情報入力シート'!W106="","",'基本情報入力シート'!W106)</f>
      </c>
      <c r="O85" s="617">
        <f>IF('基本情報入力シート'!X106="","",'基本情報入力シート'!X106)</f>
      </c>
      <c r="P85" s="623">
        <f>IF('基本情報入力シート'!Y106="","",'基本情報入力シート'!Y106)</f>
      </c>
      <c r="Q85" s="624">
        <f>IF('基本情報入力シート'!Z106="","",'基本情報入力シート'!Z106)</f>
      </c>
      <c r="R85" s="625">
        <f>IF('基本情報入力シート'!AA106="","",'基本情報入力シート'!AA106)</f>
      </c>
      <c r="S85" s="626"/>
      <c r="T85" s="627"/>
      <c r="U85" s="628">
        <f>IF(P85="","",VLOOKUP(P85,'【参考】数式用'!$A$5:$I$28,MATCH(T85,'【参考】数式用'!$C$4:$G$4,0)+2,0))</f>
      </c>
      <c r="V85" s="260" t="s">
        <v>211</v>
      </c>
      <c r="W85" s="629"/>
      <c r="X85" s="257" t="s">
        <v>212</v>
      </c>
      <c r="Y85" s="629"/>
      <c r="Z85" s="409" t="s">
        <v>213</v>
      </c>
      <c r="AA85" s="630"/>
      <c r="AB85" s="257" t="s">
        <v>212</v>
      </c>
      <c r="AC85" s="630"/>
      <c r="AD85" s="257" t="s">
        <v>214</v>
      </c>
      <c r="AE85" s="631" t="s">
        <v>215</v>
      </c>
      <c r="AF85" s="632">
        <f t="shared" si="5"/>
      </c>
      <c r="AG85" s="635" t="s">
        <v>216</v>
      </c>
      <c r="AH85" s="634">
        <f t="shared" si="4"/>
      </c>
    </row>
    <row r="86" spans="1:34" ht="36.75" customHeight="1">
      <c r="A86" s="617">
        <f t="shared" si="3"/>
        <v>75</v>
      </c>
      <c r="B86" s="618">
        <f>IF('基本情報入力シート'!C107="","",'基本情報入力シート'!C107)</f>
      </c>
      <c r="C86" s="619">
        <f>IF('基本情報入力シート'!D107="","",'基本情報入力シート'!D107)</f>
      </c>
      <c r="D86" s="620">
        <f>IF('基本情報入力シート'!E107="","",'基本情報入力シート'!E107)</f>
      </c>
      <c r="E86" s="620">
        <f>IF('基本情報入力シート'!F107="","",'基本情報入力シート'!F107)</f>
      </c>
      <c r="F86" s="620">
        <f>IF('基本情報入力シート'!G107="","",'基本情報入力シート'!G107)</f>
      </c>
      <c r="G86" s="620">
        <f>IF('基本情報入力シート'!H107="","",'基本情報入力シート'!H107)</f>
      </c>
      <c r="H86" s="620">
        <f>IF('基本情報入力シート'!I107="","",'基本情報入力シート'!I107)</f>
      </c>
      <c r="I86" s="620">
        <f>IF('基本情報入力シート'!J107="","",'基本情報入力シート'!J107)</f>
      </c>
      <c r="J86" s="620">
        <f>IF('基本情報入力シート'!K107="","",'基本情報入力シート'!K107)</f>
      </c>
      <c r="K86" s="621">
        <f>IF('基本情報入力シート'!L107="","",'基本情報入力シート'!L107)</f>
      </c>
      <c r="L86" s="622">
        <f>IF('基本情報入力シート'!M107="","",'基本情報入力シート'!M107)</f>
      </c>
      <c r="M86" s="622">
        <f>IF('基本情報入力シート'!R107="","",'基本情報入力シート'!R107)</f>
      </c>
      <c r="N86" s="622">
        <f>IF('基本情報入力シート'!W107="","",'基本情報入力シート'!W107)</f>
      </c>
      <c r="O86" s="617">
        <f>IF('基本情報入力シート'!X107="","",'基本情報入力シート'!X107)</f>
      </c>
      <c r="P86" s="623">
        <f>IF('基本情報入力シート'!Y107="","",'基本情報入力シート'!Y107)</f>
      </c>
      <c r="Q86" s="624">
        <f>IF('基本情報入力シート'!Z107="","",'基本情報入力シート'!Z107)</f>
      </c>
      <c r="R86" s="625">
        <f>IF('基本情報入力シート'!AA107="","",'基本情報入力シート'!AA107)</f>
      </c>
      <c r="S86" s="626"/>
      <c r="T86" s="627"/>
      <c r="U86" s="628">
        <f>IF(P86="","",VLOOKUP(P86,'【参考】数式用'!$A$5:$I$28,MATCH(T86,'【参考】数式用'!$C$4:$G$4,0)+2,0))</f>
      </c>
      <c r="V86" s="260" t="s">
        <v>211</v>
      </c>
      <c r="W86" s="629"/>
      <c r="X86" s="257" t="s">
        <v>212</v>
      </c>
      <c r="Y86" s="629"/>
      <c r="Z86" s="409" t="s">
        <v>213</v>
      </c>
      <c r="AA86" s="630"/>
      <c r="AB86" s="257" t="s">
        <v>212</v>
      </c>
      <c r="AC86" s="630"/>
      <c r="AD86" s="257" t="s">
        <v>214</v>
      </c>
      <c r="AE86" s="631" t="s">
        <v>215</v>
      </c>
      <c r="AF86" s="632">
        <f t="shared" si="5"/>
      </c>
      <c r="AG86" s="635" t="s">
        <v>216</v>
      </c>
      <c r="AH86" s="634">
        <f t="shared" si="4"/>
      </c>
    </row>
    <row r="87" spans="1:34" ht="36.75" customHeight="1">
      <c r="A87" s="617">
        <f t="shared" si="3"/>
        <v>76</v>
      </c>
      <c r="B87" s="618">
        <f>IF('基本情報入力シート'!C108="","",'基本情報入力シート'!C108)</f>
      </c>
      <c r="C87" s="619">
        <f>IF('基本情報入力シート'!D108="","",'基本情報入力シート'!D108)</f>
      </c>
      <c r="D87" s="620">
        <f>IF('基本情報入力シート'!E108="","",'基本情報入力シート'!E108)</f>
      </c>
      <c r="E87" s="620">
        <f>IF('基本情報入力シート'!F108="","",'基本情報入力シート'!F108)</f>
      </c>
      <c r="F87" s="620">
        <f>IF('基本情報入力シート'!G108="","",'基本情報入力シート'!G108)</f>
      </c>
      <c r="G87" s="620">
        <f>IF('基本情報入力シート'!H108="","",'基本情報入力シート'!H108)</f>
      </c>
      <c r="H87" s="620">
        <f>IF('基本情報入力シート'!I108="","",'基本情報入力シート'!I108)</f>
      </c>
      <c r="I87" s="620">
        <f>IF('基本情報入力シート'!J108="","",'基本情報入力シート'!J108)</f>
      </c>
      <c r="J87" s="620">
        <f>IF('基本情報入力シート'!K108="","",'基本情報入力シート'!K108)</f>
      </c>
      <c r="K87" s="621">
        <f>IF('基本情報入力シート'!L108="","",'基本情報入力シート'!L108)</f>
      </c>
      <c r="L87" s="622">
        <f>IF('基本情報入力シート'!M108="","",'基本情報入力シート'!M108)</f>
      </c>
      <c r="M87" s="622">
        <f>IF('基本情報入力シート'!R108="","",'基本情報入力シート'!R108)</f>
      </c>
      <c r="N87" s="622">
        <f>IF('基本情報入力シート'!W108="","",'基本情報入力シート'!W108)</f>
      </c>
      <c r="O87" s="617">
        <f>IF('基本情報入力シート'!X108="","",'基本情報入力シート'!X108)</f>
      </c>
      <c r="P87" s="623">
        <f>IF('基本情報入力シート'!Y108="","",'基本情報入力シート'!Y108)</f>
      </c>
      <c r="Q87" s="624">
        <f>IF('基本情報入力シート'!Z108="","",'基本情報入力シート'!Z108)</f>
      </c>
      <c r="R87" s="625">
        <f>IF('基本情報入力シート'!AA108="","",'基本情報入力シート'!AA108)</f>
      </c>
      <c r="S87" s="626"/>
      <c r="T87" s="627"/>
      <c r="U87" s="628">
        <f>IF(P87="","",VLOOKUP(P87,'【参考】数式用'!$A$5:$I$28,MATCH(T87,'【参考】数式用'!$C$4:$G$4,0)+2,0))</f>
      </c>
      <c r="V87" s="260" t="s">
        <v>211</v>
      </c>
      <c r="W87" s="629"/>
      <c r="X87" s="257" t="s">
        <v>212</v>
      </c>
      <c r="Y87" s="629"/>
      <c r="Z87" s="409" t="s">
        <v>213</v>
      </c>
      <c r="AA87" s="630"/>
      <c r="AB87" s="257" t="s">
        <v>212</v>
      </c>
      <c r="AC87" s="630"/>
      <c r="AD87" s="257" t="s">
        <v>214</v>
      </c>
      <c r="AE87" s="631" t="s">
        <v>215</v>
      </c>
      <c r="AF87" s="632">
        <f t="shared" si="5"/>
      </c>
      <c r="AG87" s="635" t="s">
        <v>216</v>
      </c>
      <c r="AH87" s="634">
        <f t="shared" si="4"/>
      </c>
    </row>
    <row r="88" spans="1:34" ht="36.75" customHeight="1">
      <c r="A88" s="617">
        <f t="shared" si="3"/>
        <v>77</v>
      </c>
      <c r="B88" s="618">
        <f>IF('基本情報入力シート'!C109="","",'基本情報入力シート'!C109)</f>
      </c>
      <c r="C88" s="619">
        <f>IF('基本情報入力シート'!D109="","",'基本情報入力シート'!D109)</f>
      </c>
      <c r="D88" s="620">
        <f>IF('基本情報入力シート'!E109="","",'基本情報入力シート'!E109)</f>
      </c>
      <c r="E88" s="620">
        <f>IF('基本情報入力シート'!F109="","",'基本情報入力シート'!F109)</f>
      </c>
      <c r="F88" s="620">
        <f>IF('基本情報入力シート'!G109="","",'基本情報入力シート'!G109)</f>
      </c>
      <c r="G88" s="620">
        <f>IF('基本情報入力シート'!H109="","",'基本情報入力シート'!H109)</f>
      </c>
      <c r="H88" s="620">
        <f>IF('基本情報入力シート'!I109="","",'基本情報入力シート'!I109)</f>
      </c>
      <c r="I88" s="620">
        <f>IF('基本情報入力シート'!J109="","",'基本情報入力シート'!J109)</f>
      </c>
      <c r="J88" s="620">
        <f>IF('基本情報入力シート'!K109="","",'基本情報入力シート'!K109)</f>
      </c>
      <c r="K88" s="621">
        <f>IF('基本情報入力シート'!L109="","",'基本情報入力シート'!L109)</f>
      </c>
      <c r="L88" s="622">
        <f>IF('基本情報入力シート'!M109="","",'基本情報入力シート'!M109)</f>
      </c>
      <c r="M88" s="622">
        <f>IF('基本情報入力シート'!R109="","",'基本情報入力シート'!R109)</f>
      </c>
      <c r="N88" s="622">
        <f>IF('基本情報入力シート'!W109="","",'基本情報入力シート'!W109)</f>
      </c>
      <c r="O88" s="617">
        <f>IF('基本情報入力シート'!X109="","",'基本情報入力シート'!X109)</f>
      </c>
      <c r="P88" s="623">
        <f>IF('基本情報入力シート'!Y109="","",'基本情報入力シート'!Y109)</f>
      </c>
      <c r="Q88" s="624">
        <f>IF('基本情報入力シート'!Z109="","",'基本情報入力シート'!Z109)</f>
      </c>
      <c r="R88" s="625">
        <f>IF('基本情報入力シート'!AA109="","",'基本情報入力シート'!AA109)</f>
      </c>
      <c r="S88" s="626"/>
      <c r="T88" s="627"/>
      <c r="U88" s="628">
        <f>IF(P88="","",VLOOKUP(P88,'【参考】数式用'!$A$5:$I$28,MATCH(T88,'【参考】数式用'!$C$4:$G$4,0)+2,0))</f>
      </c>
      <c r="V88" s="260" t="s">
        <v>211</v>
      </c>
      <c r="W88" s="629"/>
      <c r="X88" s="257" t="s">
        <v>212</v>
      </c>
      <c r="Y88" s="629"/>
      <c r="Z88" s="409" t="s">
        <v>213</v>
      </c>
      <c r="AA88" s="630"/>
      <c r="AB88" s="257" t="s">
        <v>212</v>
      </c>
      <c r="AC88" s="630"/>
      <c r="AD88" s="257" t="s">
        <v>214</v>
      </c>
      <c r="AE88" s="631" t="s">
        <v>215</v>
      </c>
      <c r="AF88" s="632">
        <f t="shared" si="5"/>
      </c>
      <c r="AG88" s="635" t="s">
        <v>216</v>
      </c>
      <c r="AH88" s="634">
        <f t="shared" si="4"/>
      </c>
    </row>
    <row r="89" spans="1:34" ht="36.75" customHeight="1">
      <c r="A89" s="617">
        <f t="shared" si="3"/>
        <v>78</v>
      </c>
      <c r="B89" s="618">
        <f>IF('基本情報入力シート'!C110="","",'基本情報入力シート'!C110)</f>
      </c>
      <c r="C89" s="619">
        <f>IF('基本情報入力シート'!D110="","",'基本情報入力シート'!D110)</f>
      </c>
      <c r="D89" s="620">
        <f>IF('基本情報入力シート'!E110="","",'基本情報入力シート'!E110)</f>
      </c>
      <c r="E89" s="620">
        <f>IF('基本情報入力シート'!F110="","",'基本情報入力シート'!F110)</f>
      </c>
      <c r="F89" s="620">
        <f>IF('基本情報入力シート'!G110="","",'基本情報入力シート'!G110)</f>
      </c>
      <c r="G89" s="620">
        <f>IF('基本情報入力シート'!H110="","",'基本情報入力シート'!H110)</f>
      </c>
      <c r="H89" s="620">
        <f>IF('基本情報入力シート'!I110="","",'基本情報入力シート'!I110)</f>
      </c>
      <c r="I89" s="620">
        <f>IF('基本情報入力シート'!J110="","",'基本情報入力シート'!J110)</f>
      </c>
      <c r="J89" s="620">
        <f>IF('基本情報入力シート'!K110="","",'基本情報入力シート'!K110)</f>
      </c>
      <c r="K89" s="621">
        <f>IF('基本情報入力シート'!L110="","",'基本情報入力シート'!L110)</f>
      </c>
      <c r="L89" s="622">
        <f>IF('基本情報入力シート'!M110="","",'基本情報入力シート'!M110)</f>
      </c>
      <c r="M89" s="622">
        <f>IF('基本情報入力シート'!R110="","",'基本情報入力シート'!R110)</f>
      </c>
      <c r="N89" s="622">
        <f>IF('基本情報入力シート'!W110="","",'基本情報入力シート'!W110)</f>
      </c>
      <c r="O89" s="617">
        <f>IF('基本情報入力シート'!X110="","",'基本情報入力シート'!X110)</f>
      </c>
      <c r="P89" s="623">
        <f>IF('基本情報入力シート'!Y110="","",'基本情報入力シート'!Y110)</f>
      </c>
      <c r="Q89" s="624">
        <f>IF('基本情報入力シート'!Z110="","",'基本情報入力シート'!Z110)</f>
      </c>
      <c r="R89" s="625">
        <f>IF('基本情報入力シート'!AA110="","",'基本情報入力シート'!AA110)</f>
      </c>
      <c r="S89" s="626"/>
      <c r="T89" s="627"/>
      <c r="U89" s="628">
        <f>IF(P89="","",VLOOKUP(P89,'【参考】数式用'!$A$5:$I$28,MATCH(T89,'【参考】数式用'!$C$4:$G$4,0)+2,0))</f>
      </c>
      <c r="V89" s="260" t="s">
        <v>211</v>
      </c>
      <c r="W89" s="629"/>
      <c r="X89" s="257" t="s">
        <v>212</v>
      </c>
      <c r="Y89" s="629"/>
      <c r="Z89" s="409" t="s">
        <v>213</v>
      </c>
      <c r="AA89" s="630"/>
      <c r="AB89" s="257" t="s">
        <v>212</v>
      </c>
      <c r="AC89" s="630"/>
      <c r="AD89" s="257" t="s">
        <v>214</v>
      </c>
      <c r="AE89" s="631" t="s">
        <v>215</v>
      </c>
      <c r="AF89" s="632">
        <f t="shared" si="5"/>
      </c>
      <c r="AG89" s="635" t="s">
        <v>216</v>
      </c>
      <c r="AH89" s="634">
        <f t="shared" si="4"/>
      </c>
    </row>
    <row r="90" spans="1:34" ht="36.75" customHeight="1">
      <c r="A90" s="617">
        <f t="shared" si="3"/>
        <v>79</v>
      </c>
      <c r="B90" s="618">
        <f>IF('基本情報入力シート'!C111="","",'基本情報入力シート'!C111)</f>
      </c>
      <c r="C90" s="619">
        <f>IF('基本情報入力シート'!D111="","",'基本情報入力シート'!D111)</f>
      </c>
      <c r="D90" s="620">
        <f>IF('基本情報入力シート'!E111="","",'基本情報入力シート'!E111)</f>
      </c>
      <c r="E90" s="620">
        <f>IF('基本情報入力シート'!F111="","",'基本情報入力シート'!F111)</f>
      </c>
      <c r="F90" s="620">
        <f>IF('基本情報入力シート'!G111="","",'基本情報入力シート'!G111)</f>
      </c>
      <c r="G90" s="620">
        <f>IF('基本情報入力シート'!H111="","",'基本情報入力シート'!H111)</f>
      </c>
      <c r="H90" s="620">
        <f>IF('基本情報入力シート'!I111="","",'基本情報入力シート'!I111)</f>
      </c>
      <c r="I90" s="620">
        <f>IF('基本情報入力シート'!J111="","",'基本情報入力シート'!J111)</f>
      </c>
      <c r="J90" s="620">
        <f>IF('基本情報入力シート'!K111="","",'基本情報入力シート'!K111)</f>
      </c>
      <c r="K90" s="621">
        <f>IF('基本情報入力シート'!L111="","",'基本情報入力シート'!L111)</f>
      </c>
      <c r="L90" s="622">
        <f>IF('基本情報入力シート'!M111="","",'基本情報入力シート'!M111)</f>
      </c>
      <c r="M90" s="622">
        <f>IF('基本情報入力シート'!R111="","",'基本情報入力シート'!R111)</f>
      </c>
      <c r="N90" s="622">
        <f>IF('基本情報入力シート'!W111="","",'基本情報入力シート'!W111)</f>
      </c>
      <c r="O90" s="617">
        <f>IF('基本情報入力シート'!X111="","",'基本情報入力シート'!X111)</f>
      </c>
      <c r="P90" s="623">
        <f>IF('基本情報入力シート'!Y111="","",'基本情報入力シート'!Y111)</f>
      </c>
      <c r="Q90" s="624">
        <f>IF('基本情報入力シート'!Z111="","",'基本情報入力シート'!Z111)</f>
      </c>
      <c r="R90" s="625">
        <f>IF('基本情報入力シート'!AA111="","",'基本情報入力シート'!AA111)</f>
      </c>
      <c r="S90" s="626"/>
      <c r="T90" s="627"/>
      <c r="U90" s="628">
        <f>IF(P90="","",VLOOKUP(P90,'【参考】数式用'!$A$5:$I$28,MATCH(T90,'【参考】数式用'!$C$4:$G$4,0)+2,0))</f>
      </c>
      <c r="V90" s="260" t="s">
        <v>211</v>
      </c>
      <c r="W90" s="629"/>
      <c r="X90" s="257" t="s">
        <v>212</v>
      </c>
      <c r="Y90" s="629"/>
      <c r="Z90" s="409" t="s">
        <v>213</v>
      </c>
      <c r="AA90" s="630"/>
      <c r="AB90" s="257" t="s">
        <v>212</v>
      </c>
      <c r="AC90" s="630"/>
      <c r="AD90" s="257" t="s">
        <v>214</v>
      </c>
      <c r="AE90" s="631" t="s">
        <v>215</v>
      </c>
      <c r="AF90" s="632">
        <f t="shared" si="5"/>
      </c>
      <c r="AG90" s="635" t="s">
        <v>216</v>
      </c>
      <c r="AH90" s="634">
        <f t="shared" si="4"/>
      </c>
    </row>
    <row r="91" spans="1:34" ht="36.75" customHeight="1">
      <c r="A91" s="617">
        <f aca="true" t="shared" si="6" ref="A91:A111">A90+1</f>
        <v>80</v>
      </c>
      <c r="B91" s="618">
        <f>IF('基本情報入力シート'!C112="","",'基本情報入力シート'!C112)</f>
      </c>
      <c r="C91" s="619">
        <f>IF('基本情報入力シート'!D112="","",'基本情報入力シート'!D112)</f>
      </c>
      <c r="D91" s="620">
        <f>IF('基本情報入力シート'!E112="","",'基本情報入力シート'!E112)</f>
      </c>
      <c r="E91" s="620">
        <f>IF('基本情報入力シート'!F112="","",'基本情報入力シート'!F112)</f>
      </c>
      <c r="F91" s="620">
        <f>IF('基本情報入力シート'!G112="","",'基本情報入力シート'!G112)</f>
      </c>
      <c r="G91" s="620">
        <f>IF('基本情報入力シート'!H112="","",'基本情報入力シート'!H112)</f>
      </c>
      <c r="H91" s="620">
        <f>IF('基本情報入力シート'!I112="","",'基本情報入力シート'!I112)</f>
      </c>
      <c r="I91" s="620">
        <f>IF('基本情報入力シート'!J112="","",'基本情報入力シート'!J112)</f>
      </c>
      <c r="J91" s="620">
        <f>IF('基本情報入力シート'!K112="","",'基本情報入力シート'!K112)</f>
      </c>
      <c r="K91" s="621">
        <f>IF('基本情報入力シート'!L112="","",'基本情報入力シート'!L112)</f>
      </c>
      <c r="L91" s="622">
        <f>IF('基本情報入力シート'!M112="","",'基本情報入力シート'!M112)</f>
      </c>
      <c r="M91" s="622">
        <f>IF('基本情報入力シート'!R112="","",'基本情報入力シート'!R112)</f>
      </c>
      <c r="N91" s="622">
        <f>IF('基本情報入力シート'!W112="","",'基本情報入力シート'!W112)</f>
      </c>
      <c r="O91" s="617">
        <f>IF('基本情報入力シート'!X112="","",'基本情報入力シート'!X112)</f>
      </c>
      <c r="P91" s="623">
        <f>IF('基本情報入力シート'!Y112="","",'基本情報入力シート'!Y112)</f>
      </c>
      <c r="Q91" s="624">
        <f>IF('基本情報入力シート'!Z112="","",'基本情報入力シート'!Z112)</f>
      </c>
      <c r="R91" s="625">
        <f>IF('基本情報入力シート'!AA112="","",'基本情報入力シート'!AA112)</f>
      </c>
      <c r="S91" s="626"/>
      <c r="T91" s="627"/>
      <c r="U91" s="628">
        <f>IF(P91="","",VLOOKUP(P91,'【参考】数式用'!$A$5:$I$28,MATCH(T91,'【参考】数式用'!$C$4:$G$4,0)+2,0))</f>
      </c>
      <c r="V91" s="260" t="s">
        <v>211</v>
      </c>
      <c r="W91" s="629"/>
      <c r="X91" s="257" t="s">
        <v>212</v>
      </c>
      <c r="Y91" s="629"/>
      <c r="Z91" s="409" t="s">
        <v>213</v>
      </c>
      <c r="AA91" s="630"/>
      <c r="AB91" s="257" t="s">
        <v>212</v>
      </c>
      <c r="AC91" s="630"/>
      <c r="AD91" s="257" t="s">
        <v>214</v>
      </c>
      <c r="AE91" s="631" t="s">
        <v>215</v>
      </c>
      <c r="AF91" s="632">
        <f t="shared" si="5"/>
      </c>
      <c r="AG91" s="635" t="s">
        <v>216</v>
      </c>
      <c r="AH91" s="634">
        <f t="shared" si="4"/>
      </c>
    </row>
    <row r="92" spans="1:34" ht="36.75" customHeight="1">
      <c r="A92" s="617">
        <f t="shared" si="6"/>
        <v>81</v>
      </c>
      <c r="B92" s="618">
        <f>IF('基本情報入力シート'!C113="","",'基本情報入力シート'!C113)</f>
      </c>
      <c r="C92" s="619">
        <f>IF('基本情報入力シート'!D113="","",'基本情報入力シート'!D113)</f>
      </c>
      <c r="D92" s="620">
        <f>IF('基本情報入力シート'!E113="","",'基本情報入力シート'!E113)</f>
      </c>
      <c r="E92" s="620">
        <f>IF('基本情報入力シート'!F113="","",'基本情報入力シート'!F113)</f>
      </c>
      <c r="F92" s="620">
        <f>IF('基本情報入力シート'!G113="","",'基本情報入力シート'!G113)</f>
      </c>
      <c r="G92" s="620">
        <f>IF('基本情報入力シート'!H113="","",'基本情報入力シート'!H113)</f>
      </c>
      <c r="H92" s="620">
        <f>IF('基本情報入力シート'!I113="","",'基本情報入力シート'!I113)</f>
      </c>
      <c r="I92" s="620">
        <f>IF('基本情報入力シート'!J113="","",'基本情報入力シート'!J113)</f>
      </c>
      <c r="J92" s="620">
        <f>IF('基本情報入力シート'!K113="","",'基本情報入力シート'!K113)</f>
      </c>
      <c r="K92" s="621">
        <f>IF('基本情報入力シート'!L113="","",'基本情報入力シート'!L113)</f>
      </c>
      <c r="L92" s="622">
        <f>IF('基本情報入力シート'!M113="","",'基本情報入力シート'!M113)</f>
      </c>
      <c r="M92" s="622">
        <f>IF('基本情報入力シート'!R113="","",'基本情報入力シート'!R113)</f>
      </c>
      <c r="N92" s="622">
        <f>IF('基本情報入力シート'!W113="","",'基本情報入力シート'!W113)</f>
      </c>
      <c r="O92" s="617">
        <f>IF('基本情報入力シート'!X113="","",'基本情報入力シート'!X113)</f>
      </c>
      <c r="P92" s="623">
        <f>IF('基本情報入力シート'!Y113="","",'基本情報入力シート'!Y113)</f>
      </c>
      <c r="Q92" s="624">
        <f>IF('基本情報入力シート'!Z113="","",'基本情報入力シート'!Z113)</f>
      </c>
      <c r="R92" s="625">
        <f>IF('基本情報入力シート'!AA113="","",'基本情報入力シート'!AA113)</f>
      </c>
      <c r="S92" s="626"/>
      <c r="T92" s="627"/>
      <c r="U92" s="628">
        <f>IF(P92="","",VLOOKUP(P92,'【参考】数式用'!$A$5:$I$28,MATCH(T92,'【参考】数式用'!$C$4:$G$4,0)+2,0))</f>
      </c>
      <c r="V92" s="260" t="s">
        <v>211</v>
      </c>
      <c r="W92" s="629"/>
      <c r="X92" s="257" t="s">
        <v>212</v>
      </c>
      <c r="Y92" s="629"/>
      <c r="Z92" s="409" t="s">
        <v>213</v>
      </c>
      <c r="AA92" s="630"/>
      <c r="AB92" s="257" t="s">
        <v>212</v>
      </c>
      <c r="AC92" s="630"/>
      <c r="AD92" s="257" t="s">
        <v>214</v>
      </c>
      <c r="AE92" s="631" t="s">
        <v>215</v>
      </c>
      <c r="AF92" s="632">
        <f t="shared" si="5"/>
      </c>
      <c r="AG92" s="635" t="s">
        <v>216</v>
      </c>
      <c r="AH92" s="634">
        <f t="shared" si="4"/>
      </c>
    </row>
    <row r="93" spans="1:34" ht="36.75" customHeight="1">
      <c r="A93" s="617">
        <f t="shared" si="6"/>
        <v>82</v>
      </c>
      <c r="B93" s="618">
        <f>IF('基本情報入力シート'!C114="","",'基本情報入力シート'!C114)</f>
      </c>
      <c r="C93" s="619">
        <f>IF('基本情報入力シート'!D114="","",'基本情報入力シート'!D114)</f>
      </c>
      <c r="D93" s="620">
        <f>IF('基本情報入力シート'!E114="","",'基本情報入力シート'!E114)</f>
      </c>
      <c r="E93" s="620">
        <f>IF('基本情報入力シート'!F114="","",'基本情報入力シート'!F114)</f>
      </c>
      <c r="F93" s="620">
        <f>IF('基本情報入力シート'!G114="","",'基本情報入力シート'!G114)</f>
      </c>
      <c r="G93" s="620">
        <f>IF('基本情報入力シート'!H114="","",'基本情報入力シート'!H114)</f>
      </c>
      <c r="H93" s="620">
        <f>IF('基本情報入力シート'!I114="","",'基本情報入力シート'!I114)</f>
      </c>
      <c r="I93" s="620">
        <f>IF('基本情報入力シート'!J114="","",'基本情報入力シート'!J114)</f>
      </c>
      <c r="J93" s="620">
        <f>IF('基本情報入力シート'!K114="","",'基本情報入力シート'!K114)</f>
      </c>
      <c r="K93" s="621">
        <f>IF('基本情報入力シート'!L114="","",'基本情報入力シート'!L114)</f>
      </c>
      <c r="L93" s="622">
        <f>IF('基本情報入力シート'!M114="","",'基本情報入力シート'!M114)</f>
      </c>
      <c r="M93" s="622">
        <f>IF('基本情報入力シート'!R114="","",'基本情報入力シート'!R114)</f>
      </c>
      <c r="N93" s="622">
        <f>IF('基本情報入力シート'!W114="","",'基本情報入力シート'!W114)</f>
      </c>
      <c r="O93" s="617">
        <f>IF('基本情報入力シート'!X114="","",'基本情報入力シート'!X114)</f>
      </c>
      <c r="P93" s="623">
        <f>IF('基本情報入力シート'!Y114="","",'基本情報入力シート'!Y114)</f>
      </c>
      <c r="Q93" s="624">
        <f>IF('基本情報入力シート'!Z114="","",'基本情報入力シート'!Z114)</f>
      </c>
      <c r="R93" s="625">
        <f>IF('基本情報入力シート'!AA114="","",'基本情報入力シート'!AA114)</f>
      </c>
      <c r="S93" s="626"/>
      <c r="T93" s="627"/>
      <c r="U93" s="628">
        <f>IF(P93="","",VLOOKUP(P93,'【参考】数式用'!$A$5:$I$28,MATCH(T93,'【参考】数式用'!$C$4:$G$4,0)+2,0))</f>
      </c>
      <c r="V93" s="260" t="s">
        <v>211</v>
      </c>
      <c r="W93" s="629"/>
      <c r="X93" s="257" t="s">
        <v>212</v>
      </c>
      <c r="Y93" s="629"/>
      <c r="Z93" s="409" t="s">
        <v>213</v>
      </c>
      <c r="AA93" s="630"/>
      <c r="AB93" s="257" t="s">
        <v>212</v>
      </c>
      <c r="AC93" s="630"/>
      <c r="AD93" s="257" t="s">
        <v>214</v>
      </c>
      <c r="AE93" s="631" t="s">
        <v>215</v>
      </c>
      <c r="AF93" s="632">
        <f t="shared" si="5"/>
      </c>
      <c r="AG93" s="635" t="s">
        <v>216</v>
      </c>
      <c r="AH93" s="634">
        <f t="shared" si="4"/>
      </c>
    </row>
    <row r="94" spans="1:34" ht="36.75" customHeight="1">
      <c r="A94" s="617">
        <f t="shared" si="6"/>
        <v>83</v>
      </c>
      <c r="B94" s="618">
        <f>IF('基本情報入力シート'!C115="","",'基本情報入力シート'!C115)</f>
      </c>
      <c r="C94" s="619">
        <f>IF('基本情報入力シート'!D115="","",'基本情報入力シート'!D115)</f>
      </c>
      <c r="D94" s="620">
        <f>IF('基本情報入力シート'!E115="","",'基本情報入力シート'!E115)</f>
      </c>
      <c r="E94" s="620">
        <f>IF('基本情報入力シート'!F115="","",'基本情報入力シート'!F115)</f>
      </c>
      <c r="F94" s="620">
        <f>IF('基本情報入力シート'!G115="","",'基本情報入力シート'!G115)</f>
      </c>
      <c r="G94" s="620">
        <f>IF('基本情報入力シート'!H115="","",'基本情報入力シート'!H115)</f>
      </c>
      <c r="H94" s="620">
        <f>IF('基本情報入力シート'!I115="","",'基本情報入力シート'!I115)</f>
      </c>
      <c r="I94" s="620">
        <f>IF('基本情報入力シート'!J115="","",'基本情報入力シート'!J115)</f>
      </c>
      <c r="J94" s="620">
        <f>IF('基本情報入力シート'!K115="","",'基本情報入力シート'!K115)</f>
      </c>
      <c r="K94" s="621">
        <f>IF('基本情報入力シート'!L115="","",'基本情報入力シート'!L115)</f>
      </c>
      <c r="L94" s="622">
        <f>IF('基本情報入力シート'!M115="","",'基本情報入力シート'!M115)</f>
      </c>
      <c r="M94" s="622">
        <f>IF('基本情報入力シート'!R115="","",'基本情報入力シート'!R115)</f>
      </c>
      <c r="N94" s="622">
        <f>IF('基本情報入力シート'!W115="","",'基本情報入力シート'!W115)</f>
      </c>
      <c r="O94" s="617">
        <f>IF('基本情報入力シート'!X115="","",'基本情報入力シート'!X115)</f>
      </c>
      <c r="P94" s="623">
        <f>IF('基本情報入力シート'!Y115="","",'基本情報入力シート'!Y115)</f>
      </c>
      <c r="Q94" s="624">
        <f>IF('基本情報入力シート'!Z115="","",'基本情報入力シート'!Z115)</f>
      </c>
      <c r="R94" s="625">
        <f>IF('基本情報入力シート'!AA115="","",'基本情報入力シート'!AA115)</f>
      </c>
      <c r="S94" s="626"/>
      <c r="T94" s="627"/>
      <c r="U94" s="628">
        <f>IF(P94="","",VLOOKUP(P94,'【参考】数式用'!$A$5:$I$28,MATCH(T94,'【参考】数式用'!$C$4:$G$4,0)+2,0))</f>
      </c>
      <c r="V94" s="260" t="s">
        <v>211</v>
      </c>
      <c r="W94" s="629"/>
      <c r="X94" s="257" t="s">
        <v>212</v>
      </c>
      <c r="Y94" s="629"/>
      <c r="Z94" s="409" t="s">
        <v>213</v>
      </c>
      <c r="AA94" s="630"/>
      <c r="AB94" s="257" t="s">
        <v>212</v>
      </c>
      <c r="AC94" s="630"/>
      <c r="AD94" s="257" t="s">
        <v>214</v>
      </c>
      <c r="AE94" s="631" t="s">
        <v>215</v>
      </c>
      <c r="AF94" s="632">
        <f t="shared" si="5"/>
      </c>
      <c r="AG94" s="635" t="s">
        <v>216</v>
      </c>
      <c r="AH94" s="634">
        <f t="shared" si="4"/>
      </c>
    </row>
    <row r="95" spans="1:34" ht="36.75" customHeight="1">
      <c r="A95" s="617">
        <f t="shared" si="6"/>
        <v>84</v>
      </c>
      <c r="B95" s="618">
        <f>IF('基本情報入力シート'!C116="","",'基本情報入力シート'!C116)</f>
      </c>
      <c r="C95" s="619">
        <f>IF('基本情報入力シート'!D116="","",'基本情報入力シート'!D116)</f>
      </c>
      <c r="D95" s="620">
        <f>IF('基本情報入力シート'!E116="","",'基本情報入力シート'!E116)</f>
      </c>
      <c r="E95" s="620">
        <f>IF('基本情報入力シート'!F116="","",'基本情報入力シート'!F116)</f>
      </c>
      <c r="F95" s="620">
        <f>IF('基本情報入力シート'!G116="","",'基本情報入力シート'!G116)</f>
      </c>
      <c r="G95" s="620">
        <f>IF('基本情報入力シート'!H116="","",'基本情報入力シート'!H116)</f>
      </c>
      <c r="H95" s="620">
        <f>IF('基本情報入力シート'!I116="","",'基本情報入力シート'!I116)</f>
      </c>
      <c r="I95" s="620">
        <f>IF('基本情報入力シート'!J116="","",'基本情報入力シート'!J116)</f>
      </c>
      <c r="J95" s="620">
        <f>IF('基本情報入力シート'!K116="","",'基本情報入力シート'!K116)</f>
      </c>
      <c r="K95" s="621">
        <f>IF('基本情報入力シート'!L116="","",'基本情報入力シート'!L116)</f>
      </c>
      <c r="L95" s="622">
        <f>IF('基本情報入力シート'!M116="","",'基本情報入力シート'!M116)</f>
      </c>
      <c r="M95" s="622">
        <f>IF('基本情報入力シート'!R116="","",'基本情報入力シート'!R116)</f>
      </c>
      <c r="N95" s="622">
        <f>IF('基本情報入力シート'!W116="","",'基本情報入力シート'!W116)</f>
      </c>
      <c r="O95" s="617">
        <f>IF('基本情報入力シート'!X116="","",'基本情報入力シート'!X116)</f>
      </c>
      <c r="P95" s="623">
        <f>IF('基本情報入力シート'!Y116="","",'基本情報入力シート'!Y116)</f>
      </c>
      <c r="Q95" s="624">
        <f>IF('基本情報入力シート'!Z116="","",'基本情報入力シート'!Z116)</f>
      </c>
      <c r="R95" s="625">
        <f>IF('基本情報入力シート'!AA116="","",'基本情報入力シート'!AA116)</f>
      </c>
      <c r="S95" s="626"/>
      <c r="T95" s="627"/>
      <c r="U95" s="628">
        <f>IF(P95="","",VLOOKUP(P95,'【参考】数式用'!$A$5:$I$28,MATCH(T95,'【参考】数式用'!$C$4:$G$4,0)+2,0))</f>
      </c>
      <c r="V95" s="260" t="s">
        <v>211</v>
      </c>
      <c r="W95" s="629"/>
      <c r="X95" s="257" t="s">
        <v>212</v>
      </c>
      <c r="Y95" s="629"/>
      <c r="Z95" s="409" t="s">
        <v>213</v>
      </c>
      <c r="AA95" s="630"/>
      <c r="AB95" s="257" t="s">
        <v>212</v>
      </c>
      <c r="AC95" s="630"/>
      <c r="AD95" s="257" t="s">
        <v>214</v>
      </c>
      <c r="AE95" s="631" t="s">
        <v>215</v>
      </c>
      <c r="AF95" s="632">
        <f t="shared" si="5"/>
      </c>
      <c r="AG95" s="635" t="s">
        <v>216</v>
      </c>
      <c r="AH95" s="634">
        <f t="shared" si="4"/>
      </c>
    </row>
    <row r="96" spans="1:34" ht="36.75" customHeight="1">
      <c r="A96" s="617">
        <f t="shared" si="6"/>
        <v>85</v>
      </c>
      <c r="B96" s="618">
        <f>IF('基本情報入力シート'!C117="","",'基本情報入力シート'!C117)</f>
      </c>
      <c r="C96" s="619">
        <f>IF('基本情報入力シート'!D117="","",'基本情報入力シート'!D117)</f>
      </c>
      <c r="D96" s="620">
        <f>IF('基本情報入力シート'!E117="","",'基本情報入力シート'!E117)</f>
      </c>
      <c r="E96" s="620">
        <f>IF('基本情報入力シート'!F117="","",'基本情報入力シート'!F117)</f>
      </c>
      <c r="F96" s="620">
        <f>IF('基本情報入力シート'!G117="","",'基本情報入力シート'!G117)</f>
      </c>
      <c r="G96" s="620">
        <f>IF('基本情報入力シート'!H117="","",'基本情報入力シート'!H117)</f>
      </c>
      <c r="H96" s="620">
        <f>IF('基本情報入力シート'!I117="","",'基本情報入力シート'!I117)</f>
      </c>
      <c r="I96" s="620">
        <f>IF('基本情報入力シート'!J117="","",'基本情報入力シート'!J117)</f>
      </c>
      <c r="J96" s="620">
        <f>IF('基本情報入力シート'!K117="","",'基本情報入力シート'!K117)</f>
      </c>
      <c r="K96" s="621">
        <f>IF('基本情報入力シート'!L117="","",'基本情報入力シート'!L117)</f>
      </c>
      <c r="L96" s="622">
        <f>IF('基本情報入力シート'!M117="","",'基本情報入力シート'!M117)</f>
      </c>
      <c r="M96" s="622">
        <f>IF('基本情報入力シート'!R117="","",'基本情報入力シート'!R117)</f>
      </c>
      <c r="N96" s="622">
        <f>IF('基本情報入力シート'!W117="","",'基本情報入力シート'!W117)</f>
      </c>
      <c r="O96" s="617">
        <f>IF('基本情報入力シート'!X117="","",'基本情報入力シート'!X117)</f>
      </c>
      <c r="P96" s="623">
        <f>IF('基本情報入力シート'!Y117="","",'基本情報入力シート'!Y117)</f>
      </c>
      <c r="Q96" s="624">
        <f>IF('基本情報入力シート'!Z117="","",'基本情報入力シート'!Z117)</f>
      </c>
      <c r="R96" s="625">
        <f>IF('基本情報入力シート'!AA117="","",'基本情報入力シート'!AA117)</f>
      </c>
      <c r="S96" s="626"/>
      <c r="T96" s="627"/>
      <c r="U96" s="628">
        <f>IF(P96="","",VLOOKUP(P96,'【参考】数式用'!$A$5:$I$28,MATCH(T96,'【参考】数式用'!$C$4:$G$4,0)+2,0))</f>
      </c>
      <c r="V96" s="260" t="s">
        <v>211</v>
      </c>
      <c r="W96" s="629"/>
      <c r="X96" s="257" t="s">
        <v>212</v>
      </c>
      <c r="Y96" s="629"/>
      <c r="Z96" s="409" t="s">
        <v>213</v>
      </c>
      <c r="AA96" s="630"/>
      <c r="AB96" s="257" t="s">
        <v>212</v>
      </c>
      <c r="AC96" s="630"/>
      <c r="AD96" s="257" t="s">
        <v>214</v>
      </c>
      <c r="AE96" s="631" t="s">
        <v>215</v>
      </c>
      <c r="AF96" s="632">
        <f t="shared" si="5"/>
      </c>
      <c r="AG96" s="635" t="s">
        <v>216</v>
      </c>
      <c r="AH96" s="634">
        <f t="shared" si="4"/>
      </c>
    </row>
    <row r="97" spans="1:34" ht="36.75" customHeight="1">
      <c r="A97" s="617">
        <f t="shared" si="6"/>
        <v>86</v>
      </c>
      <c r="B97" s="618">
        <f>IF('基本情報入力シート'!C118="","",'基本情報入力シート'!C118)</f>
      </c>
      <c r="C97" s="619">
        <f>IF('基本情報入力シート'!D118="","",'基本情報入力シート'!D118)</f>
      </c>
      <c r="D97" s="620">
        <f>IF('基本情報入力シート'!E118="","",'基本情報入力シート'!E118)</f>
      </c>
      <c r="E97" s="620">
        <f>IF('基本情報入力シート'!F118="","",'基本情報入力シート'!F118)</f>
      </c>
      <c r="F97" s="620">
        <f>IF('基本情報入力シート'!G118="","",'基本情報入力シート'!G118)</f>
      </c>
      <c r="G97" s="620">
        <f>IF('基本情報入力シート'!H118="","",'基本情報入力シート'!H118)</f>
      </c>
      <c r="H97" s="620">
        <f>IF('基本情報入力シート'!I118="","",'基本情報入力シート'!I118)</f>
      </c>
      <c r="I97" s="620">
        <f>IF('基本情報入力シート'!J118="","",'基本情報入力シート'!J118)</f>
      </c>
      <c r="J97" s="620">
        <f>IF('基本情報入力シート'!K118="","",'基本情報入力シート'!K118)</f>
      </c>
      <c r="K97" s="621">
        <f>IF('基本情報入力シート'!L118="","",'基本情報入力シート'!L118)</f>
      </c>
      <c r="L97" s="622">
        <f>IF('基本情報入力シート'!M118="","",'基本情報入力シート'!M118)</f>
      </c>
      <c r="M97" s="622">
        <f>IF('基本情報入力シート'!R118="","",'基本情報入力シート'!R118)</f>
      </c>
      <c r="N97" s="622">
        <f>IF('基本情報入力シート'!W118="","",'基本情報入力シート'!W118)</f>
      </c>
      <c r="O97" s="617">
        <f>IF('基本情報入力シート'!X118="","",'基本情報入力シート'!X118)</f>
      </c>
      <c r="P97" s="623">
        <f>IF('基本情報入力シート'!Y118="","",'基本情報入力シート'!Y118)</f>
      </c>
      <c r="Q97" s="624">
        <f>IF('基本情報入力シート'!Z118="","",'基本情報入力シート'!Z118)</f>
      </c>
      <c r="R97" s="625">
        <f>IF('基本情報入力シート'!AA118="","",'基本情報入力シート'!AA118)</f>
      </c>
      <c r="S97" s="626"/>
      <c r="T97" s="627"/>
      <c r="U97" s="628">
        <f>IF(P97="","",VLOOKUP(P97,'【参考】数式用'!$A$5:$I$28,MATCH(T97,'【参考】数式用'!$C$4:$G$4,0)+2,0))</f>
      </c>
      <c r="V97" s="260" t="s">
        <v>211</v>
      </c>
      <c r="W97" s="629"/>
      <c r="X97" s="257" t="s">
        <v>212</v>
      </c>
      <c r="Y97" s="629"/>
      <c r="Z97" s="409" t="s">
        <v>213</v>
      </c>
      <c r="AA97" s="630"/>
      <c r="AB97" s="257" t="s">
        <v>212</v>
      </c>
      <c r="AC97" s="630"/>
      <c r="AD97" s="257" t="s">
        <v>214</v>
      </c>
      <c r="AE97" s="631" t="s">
        <v>215</v>
      </c>
      <c r="AF97" s="632">
        <f t="shared" si="5"/>
      </c>
      <c r="AG97" s="635" t="s">
        <v>216</v>
      </c>
      <c r="AH97" s="634">
        <f t="shared" si="4"/>
      </c>
    </row>
    <row r="98" spans="1:34" ht="36.75" customHeight="1">
      <c r="A98" s="617">
        <f t="shared" si="6"/>
        <v>87</v>
      </c>
      <c r="B98" s="618">
        <f>IF('基本情報入力シート'!C119="","",'基本情報入力シート'!C119)</f>
      </c>
      <c r="C98" s="619">
        <f>IF('基本情報入力シート'!D119="","",'基本情報入力シート'!D119)</f>
      </c>
      <c r="D98" s="620">
        <f>IF('基本情報入力シート'!E119="","",'基本情報入力シート'!E119)</f>
      </c>
      <c r="E98" s="620">
        <f>IF('基本情報入力シート'!F119="","",'基本情報入力シート'!F119)</f>
      </c>
      <c r="F98" s="620">
        <f>IF('基本情報入力シート'!G119="","",'基本情報入力シート'!G119)</f>
      </c>
      <c r="G98" s="620">
        <f>IF('基本情報入力シート'!H119="","",'基本情報入力シート'!H119)</f>
      </c>
      <c r="H98" s="620">
        <f>IF('基本情報入力シート'!I119="","",'基本情報入力シート'!I119)</f>
      </c>
      <c r="I98" s="620">
        <f>IF('基本情報入力シート'!J119="","",'基本情報入力シート'!J119)</f>
      </c>
      <c r="J98" s="620">
        <f>IF('基本情報入力シート'!K119="","",'基本情報入力シート'!K119)</f>
      </c>
      <c r="K98" s="621">
        <f>IF('基本情報入力シート'!L119="","",'基本情報入力シート'!L119)</f>
      </c>
      <c r="L98" s="622">
        <f>IF('基本情報入力シート'!M119="","",'基本情報入力シート'!M119)</f>
      </c>
      <c r="M98" s="622">
        <f>IF('基本情報入力シート'!R119="","",'基本情報入力シート'!R119)</f>
      </c>
      <c r="N98" s="622">
        <f>IF('基本情報入力シート'!W119="","",'基本情報入力シート'!W119)</f>
      </c>
      <c r="O98" s="617">
        <f>IF('基本情報入力シート'!X119="","",'基本情報入力シート'!X119)</f>
      </c>
      <c r="P98" s="623">
        <f>IF('基本情報入力シート'!Y119="","",'基本情報入力シート'!Y119)</f>
      </c>
      <c r="Q98" s="624">
        <f>IF('基本情報入力シート'!Z119="","",'基本情報入力シート'!Z119)</f>
      </c>
      <c r="R98" s="625">
        <f>IF('基本情報入力シート'!AA119="","",'基本情報入力シート'!AA119)</f>
      </c>
      <c r="S98" s="626"/>
      <c r="T98" s="627"/>
      <c r="U98" s="628">
        <f>IF(P98="","",VLOOKUP(P98,'【参考】数式用'!$A$5:$I$28,MATCH(T98,'【参考】数式用'!$C$4:$G$4,0)+2,0))</f>
      </c>
      <c r="V98" s="260" t="s">
        <v>211</v>
      </c>
      <c r="W98" s="629"/>
      <c r="X98" s="257" t="s">
        <v>212</v>
      </c>
      <c r="Y98" s="629"/>
      <c r="Z98" s="409" t="s">
        <v>213</v>
      </c>
      <c r="AA98" s="630"/>
      <c r="AB98" s="257" t="s">
        <v>212</v>
      </c>
      <c r="AC98" s="630"/>
      <c r="AD98" s="257" t="s">
        <v>214</v>
      </c>
      <c r="AE98" s="631" t="s">
        <v>215</v>
      </c>
      <c r="AF98" s="632">
        <f t="shared" si="5"/>
      </c>
      <c r="AG98" s="635" t="s">
        <v>216</v>
      </c>
      <c r="AH98" s="634">
        <f t="shared" si="4"/>
      </c>
    </row>
    <row r="99" spans="1:34" ht="36.75" customHeight="1">
      <c r="A99" s="617">
        <f t="shared" si="6"/>
        <v>88</v>
      </c>
      <c r="B99" s="618">
        <f>IF('基本情報入力シート'!C120="","",'基本情報入力シート'!C120)</f>
      </c>
      <c r="C99" s="619">
        <f>IF('基本情報入力シート'!D120="","",'基本情報入力シート'!D120)</f>
      </c>
      <c r="D99" s="620">
        <f>IF('基本情報入力シート'!E120="","",'基本情報入力シート'!E120)</f>
      </c>
      <c r="E99" s="620">
        <f>IF('基本情報入力シート'!F120="","",'基本情報入力シート'!F120)</f>
      </c>
      <c r="F99" s="620">
        <f>IF('基本情報入力シート'!G120="","",'基本情報入力シート'!G120)</f>
      </c>
      <c r="G99" s="620">
        <f>IF('基本情報入力シート'!H120="","",'基本情報入力シート'!H120)</f>
      </c>
      <c r="H99" s="620">
        <f>IF('基本情報入力シート'!I120="","",'基本情報入力シート'!I120)</f>
      </c>
      <c r="I99" s="620">
        <f>IF('基本情報入力シート'!J120="","",'基本情報入力シート'!J120)</f>
      </c>
      <c r="J99" s="620">
        <f>IF('基本情報入力シート'!K120="","",'基本情報入力シート'!K120)</f>
      </c>
      <c r="K99" s="621">
        <f>IF('基本情報入力シート'!L120="","",'基本情報入力シート'!L120)</f>
      </c>
      <c r="L99" s="622">
        <f>IF('基本情報入力シート'!M120="","",'基本情報入力シート'!M120)</f>
      </c>
      <c r="M99" s="622">
        <f>IF('基本情報入力シート'!R120="","",'基本情報入力シート'!R120)</f>
      </c>
      <c r="N99" s="622">
        <f>IF('基本情報入力シート'!W120="","",'基本情報入力シート'!W120)</f>
      </c>
      <c r="O99" s="617">
        <f>IF('基本情報入力シート'!X120="","",'基本情報入力シート'!X120)</f>
      </c>
      <c r="P99" s="623">
        <f>IF('基本情報入力シート'!Y120="","",'基本情報入力シート'!Y120)</f>
      </c>
      <c r="Q99" s="624">
        <f>IF('基本情報入力シート'!Z120="","",'基本情報入力シート'!Z120)</f>
      </c>
      <c r="R99" s="625">
        <f>IF('基本情報入力シート'!AA120="","",'基本情報入力シート'!AA120)</f>
      </c>
      <c r="S99" s="626"/>
      <c r="T99" s="627"/>
      <c r="U99" s="628">
        <f>IF(P99="","",VLOOKUP(P99,'【参考】数式用'!$A$5:$I$28,MATCH(T99,'【参考】数式用'!$C$4:$G$4,0)+2,0))</f>
      </c>
      <c r="V99" s="260" t="s">
        <v>211</v>
      </c>
      <c r="W99" s="629"/>
      <c r="X99" s="257" t="s">
        <v>212</v>
      </c>
      <c r="Y99" s="629"/>
      <c r="Z99" s="409" t="s">
        <v>213</v>
      </c>
      <c r="AA99" s="630"/>
      <c r="AB99" s="257" t="s">
        <v>212</v>
      </c>
      <c r="AC99" s="630"/>
      <c r="AD99" s="257" t="s">
        <v>214</v>
      </c>
      <c r="AE99" s="631" t="s">
        <v>215</v>
      </c>
      <c r="AF99" s="632">
        <f t="shared" si="5"/>
      </c>
      <c r="AG99" s="635" t="s">
        <v>216</v>
      </c>
      <c r="AH99" s="634">
        <f t="shared" si="4"/>
      </c>
    </row>
    <row r="100" spans="1:34" ht="36.75" customHeight="1">
      <c r="A100" s="617">
        <f t="shared" si="6"/>
        <v>89</v>
      </c>
      <c r="B100" s="618">
        <f>IF('基本情報入力シート'!C121="","",'基本情報入力シート'!C121)</f>
      </c>
      <c r="C100" s="619">
        <f>IF('基本情報入力シート'!D121="","",'基本情報入力シート'!D121)</f>
      </c>
      <c r="D100" s="620">
        <f>IF('基本情報入力シート'!E121="","",'基本情報入力シート'!E121)</f>
      </c>
      <c r="E100" s="620">
        <f>IF('基本情報入力シート'!F121="","",'基本情報入力シート'!F121)</f>
      </c>
      <c r="F100" s="620">
        <f>IF('基本情報入力シート'!G121="","",'基本情報入力シート'!G121)</f>
      </c>
      <c r="G100" s="620">
        <f>IF('基本情報入力シート'!H121="","",'基本情報入力シート'!H121)</f>
      </c>
      <c r="H100" s="620">
        <f>IF('基本情報入力シート'!I121="","",'基本情報入力シート'!I121)</f>
      </c>
      <c r="I100" s="620">
        <f>IF('基本情報入力シート'!J121="","",'基本情報入力シート'!J121)</f>
      </c>
      <c r="J100" s="620">
        <f>IF('基本情報入力シート'!K121="","",'基本情報入力シート'!K121)</f>
      </c>
      <c r="K100" s="621">
        <f>IF('基本情報入力シート'!L121="","",'基本情報入力シート'!L121)</f>
      </c>
      <c r="L100" s="622">
        <f>IF('基本情報入力シート'!M121="","",'基本情報入力シート'!M121)</f>
      </c>
      <c r="M100" s="622">
        <f>IF('基本情報入力シート'!R121="","",'基本情報入力シート'!R121)</f>
      </c>
      <c r="N100" s="622">
        <f>IF('基本情報入力シート'!W121="","",'基本情報入力シート'!W121)</f>
      </c>
      <c r="O100" s="617">
        <f>IF('基本情報入力シート'!X121="","",'基本情報入力シート'!X121)</f>
      </c>
      <c r="P100" s="623">
        <f>IF('基本情報入力シート'!Y121="","",'基本情報入力シート'!Y121)</f>
      </c>
      <c r="Q100" s="624">
        <f>IF('基本情報入力シート'!Z121="","",'基本情報入力シート'!Z121)</f>
      </c>
      <c r="R100" s="625">
        <f>IF('基本情報入力シート'!AA121="","",'基本情報入力シート'!AA121)</f>
      </c>
      <c r="S100" s="626"/>
      <c r="T100" s="627"/>
      <c r="U100" s="628">
        <f>IF(P100="","",VLOOKUP(P100,'【参考】数式用'!$A$5:$I$28,MATCH(T100,'【参考】数式用'!$C$4:$G$4,0)+2,0))</f>
      </c>
      <c r="V100" s="260" t="s">
        <v>211</v>
      </c>
      <c r="W100" s="629"/>
      <c r="X100" s="257" t="s">
        <v>212</v>
      </c>
      <c r="Y100" s="629"/>
      <c r="Z100" s="409" t="s">
        <v>213</v>
      </c>
      <c r="AA100" s="630"/>
      <c r="AB100" s="257" t="s">
        <v>212</v>
      </c>
      <c r="AC100" s="630"/>
      <c r="AD100" s="257" t="s">
        <v>214</v>
      </c>
      <c r="AE100" s="631" t="s">
        <v>215</v>
      </c>
      <c r="AF100" s="632">
        <f t="shared" si="5"/>
      </c>
      <c r="AG100" s="635" t="s">
        <v>216</v>
      </c>
      <c r="AH100" s="634">
        <f t="shared" si="4"/>
      </c>
    </row>
    <row r="101" spans="1:34" ht="36.75" customHeight="1">
      <c r="A101" s="617">
        <f t="shared" si="6"/>
        <v>90</v>
      </c>
      <c r="B101" s="618">
        <f>IF('基本情報入力シート'!C122="","",'基本情報入力シート'!C122)</f>
      </c>
      <c r="C101" s="619">
        <f>IF('基本情報入力シート'!D122="","",'基本情報入力シート'!D122)</f>
      </c>
      <c r="D101" s="620">
        <f>IF('基本情報入力シート'!E122="","",'基本情報入力シート'!E122)</f>
      </c>
      <c r="E101" s="620">
        <f>IF('基本情報入力シート'!F122="","",'基本情報入力シート'!F122)</f>
      </c>
      <c r="F101" s="620">
        <f>IF('基本情報入力シート'!G122="","",'基本情報入力シート'!G122)</f>
      </c>
      <c r="G101" s="620">
        <f>IF('基本情報入力シート'!H122="","",'基本情報入力シート'!H122)</f>
      </c>
      <c r="H101" s="620">
        <f>IF('基本情報入力シート'!I122="","",'基本情報入力シート'!I122)</f>
      </c>
      <c r="I101" s="620">
        <f>IF('基本情報入力シート'!J122="","",'基本情報入力シート'!J122)</f>
      </c>
      <c r="J101" s="620">
        <f>IF('基本情報入力シート'!K122="","",'基本情報入力シート'!K122)</f>
      </c>
      <c r="K101" s="621">
        <f>IF('基本情報入力シート'!L122="","",'基本情報入力シート'!L122)</f>
      </c>
      <c r="L101" s="622">
        <f>IF('基本情報入力シート'!M122="","",'基本情報入力シート'!M122)</f>
      </c>
      <c r="M101" s="622">
        <f>IF('基本情報入力シート'!R122="","",'基本情報入力シート'!R122)</f>
      </c>
      <c r="N101" s="622">
        <f>IF('基本情報入力シート'!W122="","",'基本情報入力シート'!W122)</f>
      </c>
      <c r="O101" s="617">
        <f>IF('基本情報入力シート'!X122="","",'基本情報入力シート'!X122)</f>
      </c>
      <c r="P101" s="623">
        <f>IF('基本情報入力シート'!Y122="","",'基本情報入力シート'!Y122)</f>
      </c>
      <c r="Q101" s="624">
        <f>IF('基本情報入力シート'!Z122="","",'基本情報入力シート'!Z122)</f>
      </c>
      <c r="R101" s="625">
        <f>IF('基本情報入力シート'!AA122="","",'基本情報入力シート'!AA122)</f>
      </c>
      <c r="S101" s="626"/>
      <c r="T101" s="627"/>
      <c r="U101" s="628">
        <f>IF(P101="","",VLOOKUP(P101,'【参考】数式用'!$A$5:$I$28,MATCH(T101,'【参考】数式用'!$C$4:$G$4,0)+2,0))</f>
      </c>
      <c r="V101" s="260" t="s">
        <v>211</v>
      </c>
      <c r="W101" s="629"/>
      <c r="X101" s="257" t="s">
        <v>212</v>
      </c>
      <c r="Y101" s="629"/>
      <c r="Z101" s="409" t="s">
        <v>213</v>
      </c>
      <c r="AA101" s="630"/>
      <c r="AB101" s="257" t="s">
        <v>212</v>
      </c>
      <c r="AC101" s="630"/>
      <c r="AD101" s="257" t="s">
        <v>214</v>
      </c>
      <c r="AE101" s="631" t="s">
        <v>215</v>
      </c>
      <c r="AF101" s="632">
        <f t="shared" si="5"/>
      </c>
      <c r="AG101" s="635" t="s">
        <v>216</v>
      </c>
      <c r="AH101" s="634">
        <f t="shared" si="4"/>
      </c>
    </row>
    <row r="102" spans="1:34" ht="36.75" customHeight="1">
      <c r="A102" s="617">
        <f t="shared" si="6"/>
        <v>91</v>
      </c>
      <c r="B102" s="618">
        <f>IF('基本情報入力シート'!C123="","",'基本情報入力シート'!C123)</f>
      </c>
      <c r="C102" s="619">
        <f>IF('基本情報入力シート'!D123="","",'基本情報入力シート'!D123)</f>
      </c>
      <c r="D102" s="620">
        <f>IF('基本情報入力シート'!E123="","",'基本情報入力シート'!E123)</f>
      </c>
      <c r="E102" s="620">
        <f>IF('基本情報入力シート'!F123="","",'基本情報入力シート'!F123)</f>
      </c>
      <c r="F102" s="620">
        <f>IF('基本情報入力シート'!G123="","",'基本情報入力シート'!G123)</f>
      </c>
      <c r="G102" s="620">
        <f>IF('基本情報入力シート'!H123="","",'基本情報入力シート'!H123)</f>
      </c>
      <c r="H102" s="620">
        <f>IF('基本情報入力シート'!I123="","",'基本情報入力シート'!I123)</f>
      </c>
      <c r="I102" s="620">
        <f>IF('基本情報入力シート'!J123="","",'基本情報入力シート'!J123)</f>
      </c>
      <c r="J102" s="620">
        <f>IF('基本情報入力シート'!K123="","",'基本情報入力シート'!K123)</f>
      </c>
      <c r="K102" s="621">
        <f>IF('基本情報入力シート'!L123="","",'基本情報入力シート'!L123)</f>
      </c>
      <c r="L102" s="622">
        <f>IF('基本情報入力シート'!M123="","",'基本情報入力シート'!M123)</f>
      </c>
      <c r="M102" s="622">
        <f>IF('基本情報入力シート'!R123="","",'基本情報入力シート'!R123)</f>
      </c>
      <c r="N102" s="622">
        <f>IF('基本情報入力シート'!W123="","",'基本情報入力シート'!W123)</f>
      </c>
      <c r="O102" s="617">
        <f>IF('基本情報入力シート'!X123="","",'基本情報入力シート'!X123)</f>
      </c>
      <c r="P102" s="623">
        <f>IF('基本情報入力シート'!Y123="","",'基本情報入力シート'!Y123)</f>
      </c>
      <c r="Q102" s="624">
        <f>IF('基本情報入力シート'!Z123="","",'基本情報入力シート'!Z123)</f>
      </c>
      <c r="R102" s="625">
        <f>IF('基本情報入力シート'!AA123="","",'基本情報入力シート'!AA123)</f>
      </c>
      <c r="S102" s="626"/>
      <c r="T102" s="627"/>
      <c r="U102" s="628">
        <f>IF(P102="","",VLOOKUP(P102,'【参考】数式用'!$A$5:$I$28,MATCH(T102,'【参考】数式用'!$C$4:$G$4,0)+2,0))</f>
      </c>
      <c r="V102" s="260" t="s">
        <v>211</v>
      </c>
      <c r="W102" s="629"/>
      <c r="X102" s="257" t="s">
        <v>212</v>
      </c>
      <c r="Y102" s="629"/>
      <c r="Z102" s="409" t="s">
        <v>213</v>
      </c>
      <c r="AA102" s="630"/>
      <c r="AB102" s="257" t="s">
        <v>212</v>
      </c>
      <c r="AC102" s="630"/>
      <c r="AD102" s="257" t="s">
        <v>214</v>
      </c>
      <c r="AE102" s="631" t="s">
        <v>215</v>
      </c>
      <c r="AF102" s="632">
        <f t="shared" si="5"/>
      </c>
      <c r="AG102" s="635" t="s">
        <v>216</v>
      </c>
      <c r="AH102" s="634">
        <f t="shared" si="4"/>
      </c>
    </row>
    <row r="103" spans="1:34" ht="36.75" customHeight="1">
      <c r="A103" s="617">
        <f t="shared" si="6"/>
        <v>92</v>
      </c>
      <c r="B103" s="618">
        <f>IF('基本情報入力シート'!C124="","",'基本情報入力シート'!C124)</f>
      </c>
      <c r="C103" s="619">
        <f>IF('基本情報入力シート'!D124="","",'基本情報入力シート'!D124)</f>
      </c>
      <c r="D103" s="620">
        <f>IF('基本情報入力シート'!E124="","",'基本情報入力シート'!E124)</f>
      </c>
      <c r="E103" s="620">
        <f>IF('基本情報入力シート'!F124="","",'基本情報入力シート'!F124)</f>
      </c>
      <c r="F103" s="620">
        <f>IF('基本情報入力シート'!G124="","",'基本情報入力シート'!G124)</f>
      </c>
      <c r="G103" s="620">
        <f>IF('基本情報入力シート'!H124="","",'基本情報入力シート'!H124)</f>
      </c>
      <c r="H103" s="620">
        <f>IF('基本情報入力シート'!I124="","",'基本情報入力シート'!I124)</f>
      </c>
      <c r="I103" s="620">
        <f>IF('基本情報入力シート'!J124="","",'基本情報入力シート'!J124)</f>
      </c>
      <c r="J103" s="620">
        <f>IF('基本情報入力シート'!K124="","",'基本情報入力シート'!K124)</f>
      </c>
      <c r="K103" s="621">
        <f>IF('基本情報入力シート'!L124="","",'基本情報入力シート'!L124)</f>
      </c>
      <c r="L103" s="622">
        <f>IF('基本情報入力シート'!M124="","",'基本情報入力シート'!M124)</f>
      </c>
      <c r="M103" s="622">
        <f>IF('基本情報入力シート'!R124="","",'基本情報入力シート'!R124)</f>
      </c>
      <c r="N103" s="622">
        <f>IF('基本情報入力シート'!W124="","",'基本情報入力シート'!W124)</f>
      </c>
      <c r="O103" s="617">
        <f>IF('基本情報入力シート'!X124="","",'基本情報入力シート'!X124)</f>
      </c>
      <c r="P103" s="623">
        <f>IF('基本情報入力シート'!Y124="","",'基本情報入力シート'!Y124)</f>
      </c>
      <c r="Q103" s="624">
        <f>IF('基本情報入力シート'!Z124="","",'基本情報入力シート'!Z124)</f>
      </c>
      <c r="R103" s="625">
        <f>IF('基本情報入力シート'!AA124="","",'基本情報入力シート'!AA124)</f>
      </c>
      <c r="S103" s="626"/>
      <c r="T103" s="627"/>
      <c r="U103" s="628">
        <f>IF(P103="","",VLOOKUP(P103,'【参考】数式用'!$A$5:$I$28,MATCH(T103,'【参考】数式用'!$C$4:$G$4,0)+2,0))</f>
      </c>
      <c r="V103" s="260" t="s">
        <v>211</v>
      </c>
      <c r="W103" s="629"/>
      <c r="X103" s="257" t="s">
        <v>212</v>
      </c>
      <c r="Y103" s="629"/>
      <c r="Z103" s="409" t="s">
        <v>213</v>
      </c>
      <c r="AA103" s="630"/>
      <c r="AB103" s="257" t="s">
        <v>212</v>
      </c>
      <c r="AC103" s="630"/>
      <c r="AD103" s="257" t="s">
        <v>214</v>
      </c>
      <c r="AE103" s="631" t="s">
        <v>215</v>
      </c>
      <c r="AF103" s="632">
        <f t="shared" si="5"/>
      </c>
      <c r="AG103" s="635" t="s">
        <v>216</v>
      </c>
      <c r="AH103" s="634">
        <f t="shared" si="4"/>
      </c>
    </row>
    <row r="104" spans="1:34" ht="36.75" customHeight="1">
      <c r="A104" s="617">
        <f t="shared" si="6"/>
        <v>93</v>
      </c>
      <c r="B104" s="618">
        <f>IF('基本情報入力シート'!C125="","",'基本情報入力シート'!C125)</f>
      </c>
      <c r="C104" s="619">
        <f>IF('基本情報入力シート'!D125="","",'基本情報入力シート'!D125)</f>
      </c>
      <c r="D104" s="620">
        <f>IF('基本情報入力シート'!E125="","",'基本情報入力シート'!E125)</f>
      </c>
      <c r="E104" s="620">
        <f>IF('基本情報入力シート'!F125="","",'基本情報入力シート'!F125)</f>
      </c>
      <c r="F104" s="620">
        <f>IF('基本情報入力シート'!G125="","",'基本情報入力シート'!G125)</f>
      </c>
      <c r="G104" s="620">
        <f>IF('基本情報入力シート'!H125="","",'基本情報入力シート'!H125)</f>
      </c>
      <c r="H104" s="620">
        <f>IF('基本情報入力シート'!I125="","",'基本情報入力シート'!I125)</f>
      </c>
      <c r="I104" s="620">
        <f>IF('基本情報入力シート'!J125="","",'基本情報入力シート'!J125)</f>
      </c>
      <c r="J104" s="620">
        <f>IF('基本情報入力シート'!K125="","",'基本情報入力シート'!K125)</f>
      </c>
      <c r="K104" s="621">
        <f>IF('基本情報入力シート'!L125="","",'基本情報入力シート'!L125)</f>
      </c>
      <c r="L104" s="622">
        <f>IF('基本情報入力シート'!M125="","",'基本情報入力シート'!M125)</f>
      </c>
      <c r="M104" s="622">
        <f>IF('基本情報入力シート'!R125="","",'基本情報入力シート'!R125)</f>
      </c>
      <c r="N104" s="622">
        <f>IF('基本情報入力シート'!W125="","",'基本情報入力シート'!W125)</f>
      </c>
      <c r="O104" s="617">
        <f>IF('基本情報入力シート'!X125="","",'基本情報入力シート'!X125)</f>
      </c>
      <c r="P104" s="623">
        <f>IF('基本情報入力シート'!Y125="","",'基本情報入力シート'!Y125)</f>
      </c>
      <c r="Q104" s="624">
        <f>IF('基本情報入力シート'!Z125="","",'基本情報入力シート'!Z125)</f>
      </c>
      <c r="R104" s="625">
        <f>IF('基本情報入力シート'!AA125="","",'基本情報入力シート'!AA125)</f>
      </c>
      <c r="S104" s="626"/>
      <c r="T104" s="627"/>
      <c r="U104" s="628">
        <f>IF(P104="","",VLOOKUP(P104,'【参考】数式用'!$A$5:$I$28,MATCH(T104,'【参考】数式用'!$C$4:$G$4,0)+2,0))</f>
      </c>
      <c r="V104" s="260" t="s">
        <v>211</v>
      </c>
      <c r="W104" s="629"/>
      <c r="X104" s="257" t="s">
        <v>212</v>
      </c>
      <c r="Y104" s="629"/>
      <c r="Z104" s="409" t="s">
        <v>213</v>
      </c>
      <c r="AA104" s="630"/>
      <c r="AB104" s="257" t="s">
        <v>212</v>
      </c>
      <c r="AC104" s="630"/>
      <c r="AD104" s="257" t="s">
        <v>214</v>
      </c>
      <c r="AE104" s="631" t="s">
        <v>215</v>
      </c>
      <c r="AF104" s="632">
        <f t="shared" si="5"/>
      </c>
      <c r="AG104" s="635" t="s">
        <v>216</v>
      </c>
      <c r="AH104" s="634">
        <f t="shared" si="4"/>
      </c>
    </row>
    <row r="105" spans="1:34" ht="36.75" customHeight="1">
      <c r="A105" s="617">
        <f t="shared" si="6"/>
        <v>94</v>
      </c>
      <c r="B105" s="618">
        <f>IF('基本情報入力シート'!C126="","",'基本情報入力シート'!C126)</f>
      </c>
      <c r="C105" s="619">
        <f>IF('基本情報入力シート'!D126="","",'基本情報入力シート'!D126)</f>
      </c>
      <c r="D105" s="620">
        <f>IF('基本情報入力シート'!E126="","",'基本情報入力シート'!E126)</f>
      </c>
      <c r="E105" s="620">
        <f>IF('基本情報入力シート'!F126="","",'基本情報入力シート'!F126)</f>
      </c>
      <c r="F105" s="620">
        <f>IF('基本情報入力シート'!G126="","",'基本情報入力シート'!G126)</f>
      </c>
      <c r="G105" s="620">
        <f>IF('基本情報入力シート'!H126="","",'基本情報入力シート'!H126)</f>
      </c>
      <c r="H105" s="620">
        <f>IF('基本情報入力シート'!I126="","",'基本情報入力シート'!I126)</f>
      </c>
      <c r="I105" s="620">
        <f>IF('基本情報入力シート'!J126="","",'基本情報入力シート'!J126)</f>
      </c>
      <c r="J105" s="620">
        <f>IF('基本情報入力シート'!K126="","",'基本情報入力シート'!K126)</f>
      </c>
      <c r="K105" s="621">
        <f>IF('基本情報入力シート'!L126="","",'基本情報入力シート'!L126)</f>
      </c>
      <c r="L105" s="622">
        <f>IF('基本情報入力シート'!M126="","",'基本情報入力シート'!M126)</f>
      </c>
      <c r="M105" s="622">
        <f>IF('基本情報入力シート'!R126="","",'基本情報入力シート'!R126)</f>
      </c>
      <c r="N105" s="622">
        <f>IF('基本情報入力シート'!W126="","",'基本情報入力シート'!W126)</f>
      </c>
      <c r="O105" s="617">
        <f>IF('基本情報入力シート'!X126="","",'基本情報入力シート'!X126)</f>
      </c>
      <c r="P105" s="623">
        <f>IF('基本情報入力シート'!Y126="","",'基本情報入力シート'!Y126)</f>
      </c>
      <c r="Q105" s="624">
        <f>IF('基本情報入力シート'!Z126="","",'基本情報入力シート'!Z126)</f>
      </c>
      <c r="R105" s="625">
        <f>IF('基本情報入力シート'!AA126="","",'基本情報入力シート'!AA126)</f>
      </c>
      <c r="S105" s="626"/>
      <c r="T105" s="627"/>
      <c r="U105" s="628">
        <f>IF(P105="","",VLOOKUP(P105,'【参考】数式用'!$A$5:$I$28,MATCH(T105,'【参考】数式用'!$C$4:$G$4,0)+2,0))</f>
      </c>
      <c r="V105" s="260" t="s">
        <v>211</v>
      </c>
      <c r="W105" s="629"/>
      <c r="X105" s="257" t="s">
        <v>212</v>
      </c>
      <c r="Y105" s="629"/>
      <c r="Z105" s="409" t="s">
        <v>213</v>
      </c>
      <c r="AA105" s="630"/>
      <c r="AB105" s="257" t="s">
        <v>212</v>
      </c>
      <c r="AC105" s="630"/>
      <c r="AD105" s="257" t="s">
        <v>214</v>
      </c>
      <c r="AE105" s="631" t="s">
        <v>215</v>
      </c>
      <c r="AF105" s="632">
        <f t="shared" si="5"/>
      </c>
      <c r="AG105" s="635" t="s">
        <v>216</v>
      </c>
      <c r="AH105" s="634">
        <f t="shared" si="4"/>
      </c>
    </row>
    <row r="106" spans="1:34" ht="36.75" customHeight="1">
      <c r="A106" s="617">
        <f t="shared" si="6"/>
        <v>95</v>
      </c>
      <c r="B106" s="618">
        <f>IF('基本情報入力シート'!C127="","",'基本情報入力シート'!C127)</f>
      </c>
      <c r="C106" s="619">
        <f>IF('基本情報入力シート'!D127="","",'基本情報入力シート'!D127)</f>
      </c>
      <c r="D106" s="620">
        <f>IF('基本情報入力シート'!E127="","",'基本情報入力シート'!E127)</f>
      </c>
      <c r="E106" s="620">
        <f>IF('基本情報入力シート'!F127="","",'基本情報入力シート'!F127)</f>
      </c>
      <c r="F106" s="620">
        <f>IF('基本情報入力シート'!G127="","",'基本情報入力シート'!G127)</f>
      </c>
      <c r="G106" s="620">
        <f>IF('基本情報入力シート'!H127="","",'基本情報入力シート'!H127)</f>
      </c>
      <c r="H106" s="620">
        <f>IF('基本情報入力シート'!I127="","",'基本情報入力シート'!I127)</f>
      </c>
      <c r="I106" s="620">
        <f>IF('基本情報入力シート'!J127="","",'基本情報入力シート'!J127)</f>
      </c>
      <c r="J106" s="620">
        <f>IF('基本情報入力シート'!K127="","",'基本情報入力シート'!K127)</f>
      </c>
      <c r="K106" s="621">
        <f>IF('基本情報入力シート'!L127="","",'基本情報入力シート'!L127)</f>
      </c>
      <c r="L106" s="622">
        <f>IF('基本情報入力シート'!M127="","",'基本情報入力シート'!M127)</f>
      </c>
      <c r="M106" s="622">
        <f>IF('基本情報入力シート'!R127="","",'基本情報入力シート'!R127)</f>
      </c>
      <c r="N106" s="622">
        <f>IF('基本情報入力シート'!W127="","",'基本情報入力シート'!W127)</f>
      </c>
      <c r="O106" s="617">
        <f>IF('基本情報入力シート'!X127="","",'基本情報入力シート'!X127)</f>
      </c>
      <c r="P106" s="623">
        <f>IF('基本情報入力シート'!Y127="","",'基本情報入力シート'!Y127)</f>
      </c>
      <c r="Q106" s="624">
        <f>IF('基本情報入力シート'!Z127="","",'基本情報入力シート'!Z127)</f>
      </c>
      <c r="R106" s="625">
        <f>IF('基本情報入力シート'!AA127="","",'基本情報入力シート'!AA127)</f>
      </c>
      <c r="S106" s="626"/>
      <c r="T106" s="627"/>
      <c r="U106" s="628">
        <f>IF(P106="","",VLOOKUP(P106,'【参考】数式用'!$A$5:$I$28,MATCH(T106,'【参考】数式用'!$C$4:$G$4,0)+2,0))</f>
      </c>
      <c r="V106" s="260" t="s">
        <v>211</v>
      </c>
      <c r="W106" s="629"/>
      <c r="X106" s="257" t="s">
        <v>212</v>
      </c>
      <c r="Y106" s="629"/>
      <c r="Z106" s="409" t="s">
        <v>213</v>
      </c>
      <c r="AA106" s="630"/>
      <c r="AB106" s="257" t="s">
        <v>212</v>
      </c>
      <c r="AC106" s="630"/>
      <c r="AD106" s="257" t="s">
        <v>214</v>
      </c>
      <c r="AE106" s="631" t="s">
        <v>215</v>
      </c>
      <c r="AF106" s="632">
        <f t="shared" si="5"/>
      </c>
      <c r="AG106" s="635" t="s">
        <v>216</v>
      </c>
      <c r="AH106" s="634">
        <f t="shared" si="4"/>
      </c>
    </row>
    <row r="107" spans="1:34" ht="36.75" customHeight="1">
      <c r="A107" s="617">
        <f t="shared" si="6"/>
        <v>96</v>
      </c>
      <c r="B107" s="618">
        <f>IF('基本情報入力シート'!C128="","",'基本情報入力シート'!C128)</f>
      </c>
      <c r="C107" s="619">
        <f>IF('基本情報入力シート'!D128="","",'基本情報入力シート'!D128)</f>
      </c>
      <c r="D107" s="620">
        <f>IF('基本情報入力シート'!E128="","",'基本情報入力シート'!E128)</f>
      </c>
      <c r="E107" s="620">
        <f>IF('基本情報入力シート'!F128="","",'基本情報入力シート'!F128)</f>
      </c>
      <c r="F107" s="620">
        <f>IF('基本情報入力シート'!G128="","",'基本情報入力シート'!G128)</f>
      </c>
      <c r="G107" s="620">
        <f>IF('基本情報入力シート'!H128="","",'基本情報入力シート'!H128)</f>
      </c>
      <c r="H107" s="620">
        <f>IF('基本情報入力シート'!I128="","",'基本情報入力シート'!I128)</f>
      </c>
      <c r="I107" s="620">
        <f>IF('基本情報入力シート'!J128="","",'基本情報入力シート'!J128)</f>
      </c>
      <c r="J107" s="620">
        <f>IF('基本情報入力シート'!K128="","",'基本情報入力シート'!K128)</f>
      </c>
      <c r="K107" s="621">
        <f>IF('基本情報入力シート'!L128="","",'基本情報入力シート'!L128)</f>
      </c>
      <c r="L107" s="622">
        <f>IF('基本情報入力シート'!M128="","",'基本情報入力シート'!M128)</f>
      </c>
      <c r="M107" s="622">
        <f>IF('基本情報入力シート'!R128="","",'基本情報入力シート'!R128)</f>
      </c>
      <c r="N107" s="622">
        <f>IF('基本情報入力シート'!W128="","",'基本情報入力シート'!W128)</f>
      </c>
      <c r="O107" s="617">
        <f>IF('基本情報入力シート'!X128="","",'基本情報入力シート'!X128)</f>
      </c>
      <c r="P107" s="623">
        <f>IF('基本情報入力シート'!Y128="","",'基本情報入力シート'!Y128)</f>
      </c>
      <c r="Q107" s="624">
        <f>IF('基本情報入力シート'!Z128="","",'基本情報入力シート'!Z128)</f>
      </c>
      <c r="R107" s="625">
        <f>IF('基本情報入力シート'!AA128="","",'基本情報入力シート'!AA128)</f>
      </c>
      <c r="S107" s="626"/>
      <c r="T107" s="627"/>
      <c r="U107" s="628">
        <f>IF(P107="","",VLOOKUP(P107,'【参考】数式用'!$A$5:$I$28,MATCH(T107,'【参考】数式用'!$C$4:$G$4,0)+2,0))</f>
      </c>
      <c r="V107" s="260" t="s">
        <v>211</v>
      </c>
      <c r="W107" s="629"/>
      <c r="X107" s="257" t="s">
        <v>212</v>
      </c>
      <c r="Y107" s="629"/>
      <c r="Z107" s="409" t="s">
        <v>213</v>
      </c>
      <c r="AA107" s="630"/>
      <c r="AB107" s="257" t="s">
        <v>212</v>
      </c>
      <c r="AC107" s="630"/>
      <c r="AD107" s="257" t="s">
        <v>214</v>
      </c>
      <c r="AE107" s="631" t="s">
        <v>215</v>
      </c>
      <c r="AF107" s="632">
        <f t="shared" si="5"/>
      </c>
      <c r="AG107" s="635" t="s">
        <v>216</v>
      </c>
      <c r="AH107" s="634">
        <f t="shared" si="4"/>
      </c>
    </row>
    <row r="108" spans="1:34" ht="36.75" customHeight="1">
      <c r="A108" s="617">
        <f t="shared" si="6"/>
        <v>97</v>
      </c>
      <c r="B108" s="618">
        <f>IF('基本情報入力シート'!C129="","",'基本情報入力シート'!C129)</f>
      </c>
      <c r="C108" s="619">
        <f>IF('基本情報入力シート'!D129="","",'基本情報入力シート'!D129)</f>
      </c>
      <c r="D108" s="620">
        <f>IF('基本情報入力シート'!E129="","",'基本情報入力シート'!E129)</f>
      </c>
      <c r="E108" s="620">
        <f>IF('基本情報入力シート'!F129="","",'基本情報入力シート'!F129)</f>
      </c>
      <c r="F108" s="620">
        <f>IF('基本情報入力シート'!G129="","",'基本情報入力シート'!G129)</f>
      </c>
      <c r="G108" s="620">
        <f>IF('基本情報入力シート'!H129="","",'基本情報入力シート'!H129)</f>
      </c>
      <c r="H108" s="620">
        <f>IF('基本情報入力シート'!I129="","",'基本情報入力シート'!I129)</f>
      </c>
      <c r="I108" s="620">
        <f>IF('基本情報入力シート'!J129="","",'基本情報入力シート'!J129)</f>
      </c>
      <c r="J108" s="620">
        <f>IF('基本情報入力シート'!K129="","",'基本情報入力シート'!K129)</f>
      </c>
      <c r="K108" s="621">
        <f>IF('基本情報入力シート'!L129="","",'基本情報入力シート'!L129)</f>
      </c>
      <c r="L108" s="622">
        <f>IF('基本情報入力シート'!M129="","",'基本情報入力シート'!M129)</f>
      </c>
      <c r="M108" s="622">
        <f>IF('基本情報入力シート'!R129="","",'基本情報入力シート'!R129)</f>
      </c>
      <c r="N108" s="622">
        <f>IF('基本情報入力シート'!W129="","",'基本情報入力シート'!W129)</f>
      </c>
      <c r="O108" s="617">
        <f>IF('基本情報入力シート'!X129="","",'基本情報入力シート'!X129)</f>
      </c>
      <c r="P108" s="623">
        <f>IF('基本情報入力シート'!Y129="","",'基本情報入力シート'!Y129)</f>
      </c>
      <c r="Q108" s="624">
        <f>IF('基本情報入力シート'!Z129="","",'基本情報入力シート'!Z129)</f>
      </c>
      <c r="R108" s="625">
        <f>IF('基本情報入力シート'!AA129="","",'基本情報入力シート'!AA129)</f>
      </c>
      <c r="S108" s="626"/>
      <c r="T108" s="627"/>
      <c r="U108" s="628">
        <f>IF(P108="","",VLOOKUP(P108,'【参考】数式用'!$A$5:$I$28,MATCH(T108,'【参考】数式用'!$C$4:$G$4,0)+2,0))</f>
      </c>
      <c r="V108" s="260" t="s">
        <v>211</v>
      </c>
      <c r="W108" s="629"/>
      <c r="X108" s="257" t="s">
        <v>212</v>
      </c>
      <c r="Y108" s="629"/>
      <c r="Z108" s="409" t="s">
        <v>213</v>
      </c>
      <c r="AA108" s="630"/>
      <c r="AB108" s="257" t="s">
        <v>212</v>
      </c>
      <c r="AC108" s="630"/>
      <c r="AD108" s="257" t="s">
        <v>214</v>
      </c>
      <c r="AE108" s="631" t="s">
        <v>215</v>
      </c>
      <c r="AF108" s="632">
        <f t="shared" si="5"/>
      </c>
      <c r="AG108" s="635" t="s">
        <v>216</v>
      </c>
      <c r="AH108" s="634">
        <f t="shared" si="4"/>
      </c>
    </row>
    <row r="109" spans="1:34" ht="36.75" customHeight="1">
      <c r="A109" s="617">
        <f t="shared" si="6"/>
        <v>98</v>
      </c>
      <c r="B109" s="618">
        <f>IF('基本情報入力シート'!C130="","",'基本情報入力シート'!C130)</f>
      </c>
      <c r="C109" s="619">
        <f>IF('基本情報入力シート'!D130="","",'基本情報入力シート'!D130)</f>
      </c>
      <c r="D109" s="620">
        <f>IF('基本情報入力シート'!E130="","",'基本情報入力シート'!E130)</f>
      </c>
      <c r="E109" s="620">
        <f>IF('基本情報入力シート'!F130="","",'基本情報入力シート'!F130)</f>
      </c>
      <c r="F109" s="620">
        <f>IF('基本情報入力シート'!G130="","",'基本情報入力シート'!G130)</f>
      </c>
      <c r="G109" s="620">
        <f>IF('基本情報入力シート'!H130="","",'基本情報入力シート'!H130)</f>
      </c>
      <c r="H109" s="620">
        <f>IF('基本情報入力シート'!I130="","",'基本情報入力シート'!I130)</f>
      </c>
      <c r="I109" s="620">
        <f>IF('基本情報入力シート'!J130="","",'基本情報入力シート'!J130)</f>
      </c>
      <c r="J109" s="620">
        <f>IF('基本情報入力シート'!K130="","",'基本情報入力シート'!K130)</f>
      </c>
      <c r="K109" s="621">
        <f>IF('基本情報入力シート'!L130="","",'基本情報入力シート'!L130)</f>
      </c>
      <c r="L109" s="622">
        <f>IF('基本情報入力シート'!M130="","",'基本情報入力シート'!M130)</f>
      </c>
      <c r="M109" s="622">
        <f>IF('基本情報入力シート'!R130="","",'基本情報入力シート'!R130)</f>
      </c>
      <c r="N109" s="622">
        <f>IF('基本情報入力シート'!W130="","",'基本情報入力シート'!W130)</f>
      </c>
      <c r="O109" s="617">
        <f>IF('基本情報入力シート'!X130="","",'基本情報入力シート'!X130)</f>
      </c>
      <c r="P109" s="623">
        <f>IF('基本情報入力シート'!Y130="","",'基本情報入力シート'!Y130)</f>
      </c>
      <c r="Q109" s="624">
        <f>IF('基本情報入力シート'!Z130="","",'基本情報入力シート'!Z130)</f>
      </c>
      <c r="R109" s="625">
        <f>IF('基本情報入力シート'!AA130="","",'基本情報入力シート'!AA130)</f>
      </c>
      <c r="S109" s="626"/>
      <c r="T109" s="627"/>
      <c r="U109" s="628">
        <f>IF(P109="","",VLOOKUP(P109,'【参考】数式用'!$A$5:$I$28,MATCH(T109,'【参考】数式用'!$C$4:$G$4,0)+2,0))</f>
      </c>
      <c r="V109" s="260" t="s">
        <v>211</v>
      </c>
      <c r="W109" s="629"/>
      <c r="X109" s="257" t="s">
        <v>212</v>
      </c>
      <c r="Y109" s="629"/>
      <c r="Z109" s="409" t="s">
        <v>213</v>
      </c>
      <c r="AA109" s="630"/>
      <c r="AB109" s="257" t="s">
        <v>212</v>
      </c>
      <c r="AC109" s="630"/>
      <c r="AD109" s="257" t="s">
        <v>214</v>
      </c>
      <c r="AE109" s="631" t="s">
        <v>215</v>
      </c>
      <c r="AF109" s="632">
        <f t="shared" si="5"/>
      </c>
      <c r="AG109" s="635" t="s">
        <v>216</v>
      </c>
      <c r="AH109" s="634">
        <f t="shared" si="4"/>
      </c>
    </row>
    <row r="110" spans="1:34" ht="36.75" customHeight="1">
      <c r="A110" s="617">
        <f t="shared" si="6"/>
        <v>99</v>
      </c>
      <c r="B110" s="618">
        <f>IF('基本情報入力シート'!C131="","",'基本情報入力シート'!C131)</f>
      </c>
      <c r="C110" s="619">
        <f>IF('基本情報入力シート'!D131="","",'基本情報入力シート'!D131)</f>
      </c>
      <c r="D110" s="620">
        <f>IF('基本情報入力シート'!E131="","",'基本情報入力シート'!E131)</f>
      </c>
      <c r="E110" s="620">
        <f>IF('基本情報入力シート'!F131="","",'基本情報入力シート'!F131)</f>
      </c>
      <c r="F110" s="620">
        <f>IF('基本情報入力シート'!G131="","",'基本情報入力シート'!G131)</f>
      </c>
      <c r="G110" s="620">
        <f>IF('基本情報入力シート'!H131="","",'基本情報入力シート'!H131)</f>
      </c>
      <c r="H110" s="620">
        <f>IF('基本情報入力シート'!I131="","",'基本情報入力シート'!I131)</f>
      </c>
      <c r="I110" s="620">
        <f>IF('基本情報入力シート'!J131="","",'基本情報入力シート'!J131)</f>
      </c>
      <c r="J110" s="620">
        <f>IF('基本情報入力シート'!K131="","",'基本情報入力シート'!K131)</f>
      </c>
      <c r="K110" s="621">
        <f>IF('基本情報入力シート'!L131="","",'基本情報入力シート'!L131)</f>
      </c>
      <c r="L110" s="622">
        <f>IF('基本情報入力シート'!M131="","",'基本情報入力シート'!M131)</f>
      </c>
      <c r="M110" s="622">
        <f>IF('基本情報入力シート'!R131="","",'基本情報入力シート'!R131)</f>
      </c>
      <c r="N110" s="622">
        <f>IF('基本情報入力シート'!W131="","",'基本情報入力シート'!W131)</f>
      </c>
      <c r="O110" s="617">
        <f>IF('基本情報入力シート'!X131="","",'基本情報入力シート'!X131)</f>
      </c>
      <c r="P110" s="623">
        <f>IF('基本情報入力シート'!Y131="","",'基本情報入力シート'!Y131)</f>
      </c>
      <c r="Q110" s="624">
        <f>IF('基本情報入力シート'!Z131="","",'基本情報入力シート'!Z131)</f>
      </c>
      <c r="R110" s="625">
        <f>IF('基本情報入力シート'!AA131="","",'基本情報入力シート'!AA131)</f>
      </c>
      <c r="S110" s="626"/>
      <c r="T110" s="627"/>
      <c r="U110" s="628">
        <f>IF(P110="","",VLOOKUP(P110,'【参考】数式用'!$A$5:$I$28,MATCH(T110,'【参考】数式用'!$C$4:$G$4,0)+2,0))</f>
      </c>
      <c r="V110" s="260" t="s">
        <v>211</v>
      </c>
      <c r="W110" s="629"/>
      <c r="X110" s="257" t="s">
        <v>212</v>
      </c>
      <c r="Y110" s="629"/>
      <c r="Z110" s="409" t="s">
        <v>213</v>
      </c>
      <c r="AA110" s="630"/>
      <c r="AB110" s="257" t="s">
        <v>212</v>
      </c>
      <c r="AC110" s="630"/>
      <c r="AD110" s="257" t="s">
        <v>214</v>
      </c>
      <c r="AE110" s="631" t="s">
        <v>215</v>
      </c>
      <c r="AF110" s="632">
        <f t="shared" si="5"/>
      </c>
      <c r="AG110" s="635" t="s">
        <v>216</v>
      </c>
      <c r="AH110" s="634">
        <f t="shared" si="4"/>
      </c>
    </row>
    <row r="111" spans="1:34" ht="36.75" customHeight="1">
      <c r="A111" s="617">
        <f t="shared" si="6"/>
        <v>100</v>
      </c>
      <c r="B111" s="618">
        <f>IF('基本情報入力シート'!C132="","",'基本情報入力シート'!C132)</f>
      </c>
      <c r="C111" s="619">
        <f>IF('基本情報入力シート'!D132="","",'基本情報入力シート'!D132)</f>
      </c>
      <c r="D111" s="620">
        <f>IF('基本情報入力シート'!E132="","",'基本情報入力シート'!E132)</f>
      </c>
      <c r="E111" s="620">
        <f>IF('基本情報入力シート'!F132="","",'基本情報入力シート'!F132)</f>
      </c>
      <c r="F111" s="620">
        <f>IF('基本情報入力シート'!G132="","",'基本情報入力シート'!G132)</f>
      </c>
      <c r="G111" s="620">
        <f>IF('基本情報入力シート'!H132="","",'基本情報入力シート'!H132)</f>
      </c>
      <c r="H111" s="620">
        <f>IF('基本情報入力シート'!I132="","",'基本情報入力シート'!I132)</f>
      </c>
      <c r="I111" s="620">
        <f>IF('基本情報入力シート'!J132="","",'基本情報入力シート'!J132)</f>
      </c>
      <c r="J111" s="620">
        <f>IF('基本情報入力シート'!K132="","",'基本情報入力シート'!K132)</f>
      </c>
      <c r="K111" s="621">
        <f>IF('基本情報入力シート'!L132="","",'基本情報入力シート'!L132)</f>
      </c>
      <c r="L111" s="622">
        <f>IF('基本情報入力シート'!M132="","",'基本情報入力シート'!M132)</f>
      </c>
      <c r="M111" s="622">
        <f>IF('基本情報入力シート'!R132="","",'基本情報入力シート'!R132)</f>
      </c>
      <c r="N111" s="622">
        <f>IF('基本情報入力シート'!W132="","",'基本情報入力シート'!W132)</f>
      </c>
      <c r="O111" s="617">
        <f>IF('基本情報入力シート'!X132="","",'基本情報入力シート'!X132)</f>
      </c>
      <c r="P111" s="623">
        <f>IF('基本情報入力シート'!Y132="","",'基本情報入力シート'!Y132)</f>
      </c>
      <c r="Q111" s="624">
        <f>IF('基本情報入力シート'!Z132="","",'基本情報入力シート'!Z132)</f>
      </c>
      <c r="R111" s="625">
        <f>IF('基本情報入力シート'!AA132="","",'基本情報入力シート'!AA132)</f>
      </c>
      <c r="S111" s="626"/>
      <c r="T111" s="627"/>
      <c r="U111" s="628">
        <f>IF(P111="","",VLOOKUP(P111,'【参考】数式用'!$A$5:$I$28,MATCH(T111,'【参考】数式用'!$C$4:$G$4,0)+2,0))</f>
      </c>
      <c r="V111" s="260" t="s">
        <v>211</v>
      </c>
      <c r="W111" s="629"/>
      <c r="X111" s="257" t="s">
        <v>212</v>
      </c>
      <c r="Y111" s="629"/>
      <c r="Z111" s="409" t="s">
        <v>213</v>
      </c>
      <c r="AA111" s="630"/>
      <c r="AB111" s="257" t="s">
        <v>212</v>
      </c>
      <c r="AC111" s="630"/>
      <c r="AD111" s="257" t="s">
        <v>214</v>
      </c>
      <c r="AE111" s="631" t="s">
        <v>215</v>
      </c>
      <c r="AF111" s="632">
        <f t="shared" si="5"/>
      </c>
      <c r="AG111" s="635" t="s">
        <v>216</v>
      </c>
      <c r="AH111" s="634">
        <f t="shared" si="4"/>
      </c>
    </row>
  </sheetData>
  <sheetProtection formatCells="0" formatColumns="0" formatRows="0" insertRows="0" deleteRows="0" autoFilter="0"/>
  <autoFilter ref="L11:AH11"/>
  <mergeCells count="17">
    <mergeCell ref="A5:N5"/>
    <mergeCell ref="D3:O3"/>
    <mergeCell ref="A3:C3"/>
    <mergeCell ref="T8:U8"/>
    <mergeCell ref="A7:A10"/>
    <mergeCell ref="B7:K10"/>
    <mergeCell ref="L7:L10"/>
    <mergeCell ref="O7:O10"/>
    <mergeCell ref="P7:P10"/>
    <mergeCell ref="Q7:Q10"/>
    <mergeCell ref="R7:R10"/>
    <mergeCell ref="V8:AG8"/>
    <mergeCell ref="V9:AG10"/>
    <mergeCell ref="S9:S10"/>
    <mergeCell ref="T9:T10"/>
    <mergeCell ref="AH9:AH10"/>
    <mergeCell ref="U9:U10"/>
  </mergeCells>
  <dataValidations count="3">
    <dataValidation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3"/>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dimension ref="A1:AU114"/>
  <sheetViews>
    <sheetView zoomScale="53" zoomScaleNormal="53" zoomScaleSheetLayoutView="70" workbookViewId="0" topLeftCell="P1">
      <selection activeCell="AK12" sqref="AK12"/>
    </sheetView>
  </sheetViews>
  <sheetFormatPr defaultColWidth="2.50390625" defaultRowHeight="13.5"/>
  <cols>
    <col min="1" max="1" width="5.625" style="58" customWidth="1"/>
    <col min="2" max="11" width="2.625" style="58" customWidth="1"/>
    <col min="12" max="13" width="11.875" style="58" customWidth="1"/>
    <col min="14" max="14" width="12.625" style="58" customWidth="1"/>
    <col min="15" max="15" width="37.50390625" style="58" customWidth="1"/>
    <col min="16" max="16" width="31.25390625" style="58" customWidth="1"/>
    <col min="17" max="17" width="10.625" style="58" customWidth="1"/>
    <col min="18" max="18" width="9.625" style="58" customWidth="1"/>
    <col min="19" max="20" width="13.625" style="58" customWidth="1"/>
    <col min="21" max="21" width="6.75390625" style="58" customWidth="1"/>
    <col min="22" max="22" width="31.50390625" style="58" customWidth="1"/>
    <col min="23" max="23" width="4.75390625" style="58" bestFit="1" customWidth="1"/>
    <col min="24" max="24" width="3.625" style="58" customWidth="1"/>
    <col min="25" max="25" width="3.125" style="58" bestFit="1" customWidth="1"/>
    <col min="26" max="26" width="3.625" style="58" customWidth="1"/>
    <col min="27" max="27" width="8.00390625" style="58" bestFit="1" customWidth="1"/>
    <col min="28" max="28" width="3.625" style="58" customWidth="1"/>
    <col min="29" max="29" width="3.125" style="58" bestFit="1" customWidth="1"/>
    <col min="30" max="30" width="3.625" style="58" customWidth="1"/>
    <col min="31" max="32" width="3.125" style="58" customWidth="1"/>
    <col min="33" max="33" width="3.50390625" style="58" bestFit="1" customWidth="1"/>
    <col min="34" max="34" width="5.875" style="58" bestFit="1" customWidth="1"/>
    <col min="35" max="35" width="14.625" style="58" customWidth="1"/>
    <col min="36" max="36" width="2.50390625" style="58" customWidth="1"/>
    <col min="37" max="37" width="6.125" style="58" customWidth="1"/>
    <col min="38" max="47" width="8.375" style="58" customWidth="1"/>
    <col min="48" max="16384" width="2.50390625" style="58" customWidth="1"/>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80" t="s">
        <v>6</v>
      </c>
      <c r="B3" s="1080"/>
      <c r="C3" s="1081"/>
      <c r="D3" s="1077">
        <f>IF('基本情報入力シート'!M16="","",'基本情報入力シート'!M16)</f>
      </c>
      <c r="E3" s="1078"/>
      <c r="F3" s="1078"/>
      <c r="G3" s="1078"/>
      <c r="H3" s="1078"/>
      <c r="I3" s="1078"/>
      <c r="J3" s="1078"/>
      <c r="K3" s="1078"/>
      <c r="L3" s="1078"/>
      <c r="M3" s="1078"/>
      <c r="N3" s="1078"/>
      <c r="O3" s="1079"/>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9"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85"/>
      <c r="B8" s="1089"/>
      <c r="C8" s="1090"/>
      <c r="D8" s="1090"/>
      <c r="E8" s="1090"/>
      <c r="F8" s="1090"/>
      <c r="G8" s="1090"/>
      <c r="H8" s="1090"/>
      <c r="I8" s="1090"/>
      <c r="J8" s="1090"/>
      <c r="K8" s="1091"/>
      <c r="L8" s="1093"/>
      <c r="M8" s="596" t="s">
        <v>231</v>
      </c>
      <c r="N8" s="597"/>
      <c r="O8" s="1095"/>
      <c r="P8" s="1097"/>
      <c r="Q8" s="1099"/>
      <c r="R8" s="1110"/>
      <c r="S8" s="644"/>
      <c r="T8" s="1105" t="s">
        <v>10</v>
      </c>
      <c r="U8" s="1106"/>
      <c r="V8" s="645" t="s">
        <v>35</v>
      </c>
      <c r="W8" s="1107" t="s">
        <v>29</v>
      </c>
      <c r="X8" s="1108"/>
      <c r="Y8" s="1108"/>
      <c r="Z8" s="1108"/>
      <c r="AA8" s="1108"/>
      <c r="AB8" s="1108"/>
      <c r="AC8" s="1108"/>
      <c r="AD8" s="1108"/>
      <c r="AE8" s="1108"/>
      <c r="AF8" s="1108"/>
      <c r="AG8" s="1108"/>
      <c r="AH8" s="1108"/>
      <c r="AI8" s="646" t="s">
        <v>15</v>
      </c>
      <c r="AJ8" s="214"/>
      <c r="AK8" s="214"/>
      <c r="AL8" s="214"/>
      <c r="AM8" s="214"/>
      <c r="AN8" s="214"/>
      <c r="AO8" s="214"/>
      <c r="AP8" s="214"/>
      <c r="AQ8" s="214"/>
      <c r="AR8" s="214"/>
      <c r="AS8" s="214"/>
      <c r="AT8" s="214"/>
      <c r="AU8" s="214"/>
    </row>
    <row r="9" spans="1:47" ht="13.5" customHeight="1">
      <c r="A9" s="1085"/>
      <c r="B9" s="1089"/>
      <c r="C9" s="1090"/>
      <c r="D9" s="1090"/>
      <c r="E9" s="1090"/>
      <c r="F9" s="1090"/>
      <c r="G9" s="1090"/>
      <c r="H9" s="1090"/>
      <c r="I9" s="1090"/>
      <c r="J9" s="1090"/>
      <c r="K9" s="1091"/>
      <c r="L9" s="1093"/>
      <c r="M9" s="600"/>
      <c r="N9" s="601"/>
      <c r="O9" s="1095"/>
      <c r="P9" s="1097"/>
      <c r="Q9" s="1099"/>
      <c r="R9" s="1110"/>
      <c r="S9" s="1071" t="s">
        <v>118</v>
      </c>
      <c r="T9" s="1103" t="s">
        <v>222</v>
      </c>
      <c r="U9" s="1104" t="s">
        <v>146</v>
      </c>
      <c r="V9" s="1111" t="s">
        <v>87</v>
      </c>
      <c r="W9" s="1065" t="s">
        <v>147</v>
      </c>
      <c r="X9" s="1066"/>
      <c r="Y9" s="1066"/>
      <c r="Z9" s="1066"/>
      <c r="AA9" s="1066"/>
      <c r="AB9" s="1066"/>
      <c r="AC9" s="1066"/>
      <c r="AD9" s="1066"/>
      <c r="AE9" s="1066"/>
      <c r="AF9" s="1066"/>
      <c r="AG9" s="1066"/>
      <c r="AH9" s="1066"/>
      <c r="AI9" s="1074" t="s">
        <v>243</v>
      </c>
      <c r="AJ9" s="214"/>
      <c r="AK9" s="214"/>
      <c r="AL9" s="214"/>
      <c r="AM9" s="214"/>
      <c r="AN9" s="214"/>
      <c r="AO9" s="214"/>
      <c r="AP9" s="214"/>
      <c r="AQ9" s="214"/>
      <c r="AR9" s="214"/>
      <c r="AS9" s="214"/>
      <c r="AT9" s="214"/>
      <c r="AU9" s="214"/>
    </row>
    <row r="10" spans="1:47" ht="150" customHeight="1">
      <c r="A10" s="1085"/>
      <c r="B10" s="1089"/>
      <c r="C10" s="1090"/>
      <c r="D10" s="1090"/>
      <c r="E10" s="1090"/>
      <c r="F10" s="1090"/>
      <c r="G10" s="1090"/>
      <c r="H10" s="1090"/>
      <c r="I10" s="1090"/>
      <c r="J10" s="1090"/>
      <c r="K10" s="1091"/>
      <c r="L10" s="1093"/>
      <c r="M10" s="602" t="s">
        <v>232</v>
      </c>
      <c r="N10" s="602" t="s">
        <v>233</v>
      </c>
      <c r="O10" s="1095"/>
      <c r="P10" s="1097"/>
      <c r="Q10" s="1099"/>
      <c r="R10" s="1110"/>
      <c r="S10" s="1071"/>
      <c r="T10" s="1103"/>
      <c r="U10" s="1104"/>
      <c r="V10" s="1112"/>
      <c r="W10" s="1068"/>
      <c r="X10" s="1069"/>
      <c r="Y10" s="1069"/>
      <c r="Z10" s="1069"/>
      <c r="AA10" s="1069"/>
      <c r="AB10" s="1069"/>
      <c r="AC10" s="1069"/>
      <c r="AD10" s="1069"/>
      <c r="AE10" s="1069"/>
      <c r="AF10" s="1069"/>
      <c r="AG10" s="1069"/>
      <c r="AH10" s="1069"/>
      <c r="AI10" s="1074"/>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f>IF('基本情報入力シート'!C33="","",'基本情報入力シート'!C33)</f>
      </c>
      <c r="C12" s="619">
        <f>IF('基本情報入力シート'!D33="","",'基本情報入力シート'!D33)</f>
      </c>
      <c r="D12" s="620">
        <f>IF('基本情報入力シート'!E33="","",'基本情報入力シート'!E33)</f>
      </c>
      <c r="E12" s="620">
        <f>IF('基本情報入力シート'!F33="","",'基本情報入力シート'!F33)</f>
      </c>
      <c r="F12" s="620">
        <f>IF('基本情報入力シート'!G33="","",'基本情報入力シート'!G33)</f>
      </c>
      <c r="G12" s="620">
        <f>IF('基本情報入力シート'!H33="","",'基本情報入力シート'!H33)</f>
      </c>
      <c r="H12" s="620">
        <f>IF('基本情報入力シート'!I33="","",'基本情報入力シート'!I33)</f>
      </c>
      <c r="I12" s="620">
        <f>IF('基本情報入力シート'!J33="","",'基本情報入力シート'!J33)</f>
      </c>
      <c r="J12" s="620">
        <f>IF('基本情報入力シート'!K33="","",'基本情報入力シート'!K33)</f>
      </c>
      <c r="K12" s="621">
        <f>IF('基本情報入力シート'!L33="","",'基本情報入力シート'!L33)</f>
      </c>
      <c r="L12" s="622">
        <f>IF('基本情報入力シート'!M33="","",'基本情報入力シート'!M33)</f>
      </c>
      <c r="M12" s="622">
        <f>IF('基本情報入力シート'!R33="","",'基本情報入力シート'!R33)</f>
      </c>
      <c r="N12" s="622">
        <f>IF('基本情報入力シート'!W33="","",'基本情報入力シート'!W33)</f>
      </c>
      <c r="O12" s="617">
        <f>IF('基本情報入力シート'!X33="","",'基本情報入力シート'!X33)</f>
      </c>
      <c r="P12" s="623">
        <f>IF('基本情報入力シート'!Y33="","",'基本情報入力シート'!Y33)</f>
      </c>
      <c r="Q12" s="624">
        <f>IF('基本情報入力シート'!Z33="","",'基本情報入力シート'!Z33)</f>
      </c>
      <c r="R12" s="651">
        <f>IF('基本情報入力シート'!AA33="","",'基本情報入力シート'!AA33)</f>
      </c>
      <c r="S12" s="652"/>
      <c r="T12" s="653"/>
      <c r="U12" s="654">
        <f>IF(P12="","",VLOOKUP(P12,'【参考】数式用'!$A$5:$I$28,MATCH(T12,'【参考】数式用'!$H$4:$I$4,0)+7,0))</f>
      </c>
      <c r="V12" s="655"/>
      <c r="W12" s="260" t="s">
        <v>34</v>
      </c>
      <c r="X12" s="656"/>
      <c r="Y12" s="257" t="s">
        <v>12</v>
      </c>
      <c r="Z12" s="656"/>
      <c r="AA12" s="409" t="s">
        <v>104</v>
      </c>
      <c r="AB12" s="656"/>
      <c r="AC12" s="257" t="s">
        <v>12</v>
      </c>
      <c r="AD12" s="656"/>
      <c r="AE12" s="257" t="s">
        <v>17</v>
      </c>
      <c r="AF12" s="631" t="s">
        <v>49</v>
      </c>
      <c r="AG12" s="633">
        <f>IF(X12&gt;=1,(AB12*12+AD12)-(X12*12+Z12)+1,"")</f>
      </c>
      <c r="AH12" s="633" t="s">
        <v>69</v>
      </c>
      <c r="AI12" s="634">
        <f aca="true" t="shared" si="0" ref="AI12:AI43">_xlfn.IFERROR(ROUNDDOWN(ROUND(Q12*R12,0)*U12,0)*AG12,"")</f>
      </c>
      <c r="AJ12" s="214"/>
      <c r="AK12" s="657" t="str">
        <f>_xlfn.IFERROR(IF(AND(T12="特定加算Ⅰ",OR(V12="",V12="-",V12="いずれも取得していない")),"☓","○"),"")</f>
        <v>○</v>
      </c>
      <c r="AL12" s="658">
        <f>_xlfn.IFERROR(IF(AND(T12="特定加算Ⅰ",OR(V12="",V12="-",V12="いずれも取得していない")),"！特定加算Ⅰが選択されています。該当する介護福祉士配置等要件を選択してください。",""),"")</f>
      </c>
      <c r="AM12" s="659"/>
      <c r="AN12" s="659"/>
      <c r="AO12" s="659"/>
      <c r="AP12" s="659"/>
      <c r="AQ12" s="659"/>
      <c r="AR12" s="659"/>
      <c r="AS12" s="659"/>
      <c r="AT12" s="659"/>
      <c r="AU12" s="660"/>
    </row>
    <row r="13" spans="1:47" ht="33" customHeight="1" thickBot="1">
      <c r="A13" s="617">
        <f>A12+1</f>
        <v>2</v>
      </c>
      <c r="B13" s="618">
        <f>IF('基本情報入力シート'!C34="","",'基本情報入力シート'!C34)</f>
      </c>
      <c r="C13" s="619">
        <f>IF('基本情報入力シート'!D34="","",'基本情報入力シート'!D34)</f>
      </c>
      <c r="D13" s="620">
        <f>IF('基本情報入力シート'!E34="","",'基本情報入力シート'!E34)</f>
      </c>
      <c r="E13" s="620">
        <f>IF('基本情報入力シート'!F34="","",'基本情報入力シート'!F34)</f>
      </c>
      <c r="F13" s="620">
        <f>IF('基本情報入力シート'!G34="","",'基本情報入力シート'!G34)</f>
      </c>
      <c r="G13" s="620">
        <f>IF('基本情報入力シート'!H34="","",'基本情報入力シート'!H34)</f>
      </c>
      <c r="H13" s="620">
        <f>IF('基本情報入力シート'!I34="","",'基本情報入力シート'!I34)</f>
      </c>
      <c r="I13" s="620">
        <f>IF('基本情報入力シート'!J34="","",'基本情報入力シート'!J34)</f>
      </c>
      <c r="J13" s="620">
        <f>IF('基本情報入力シート'!K34="","",'基本情報入力シート'!K34)</f>
      </c>
      <c r="K13" s="621">
        <f>IF('基本情報入力シート'!L34="","",'基本情報入力シート'!L34)</f>
      </c>
      <c r="L13" s="622">
        <f>IF('基本情報入力シート'!M34="","",'基本情報入力シート'!M34)</f>
      </c>
      <c r="M13" s="622">
        <f>IF('基本情報入力シート'!R34="","",'基本情報入力シート'!R34)</f>
      </c>
      <c r="N13" s="622">
        <f>IF('基本情報入力シート'!W34="","",'基本情報入力シート'!W34)</f>
      </c>
      <c r="O13" s="617">
        <f>IF('基本情報入力シート'!X34="","",'基本情報入力シート'!X34)</f>
      </c>
      <c r="P13" s="623">
        <f>IF('基本情報入力シート'!Y34="","",'基本情報入力シート'!Y34)</f>
      </c>
      <c r="Q13" s="624">
        <f>IF('基本情報入力シート'!Z34="","",'基本情報入力シート'!Z34)</f>
      </c>
      <c r="R13" s="651">
        <f>IF('基本情報入力シート'!AA34="","",'基本情報入力シート'!AA34)</f>
      </c>
      <c r="S13" s="652"/>
      <c r="T13" s="653"/>
      <c r="U13" s="654">
        <f>IF(P13="","",VLOOKUP(P13,'【参考】数式用'!$A$5:$I$28,MATCH(T13,'【参考】数式用'!$H$4:$I$4,0)+7,0))</f>
      </c>
      <c r="V13" s="655"/>
      <c r="W13" s="260" t="s">
        <v>34</v>
      </c>
      <c r="X13" s="656"/>
      <c r="Y13" s="257" t="s">
        <v>12</v>
      </c>
      <c r="Z13" s="656"/>
      <c r="AA13" s="409" t="s">
        <v>104</v>
      </c>
      <c r="AB13" s="656"/>
      <c r="AC13" s="257" t="s">
        <v>12</v>
      </c>
      <c r="AD13" s="656"/>
      <c r="AE13" s="257" t="s">
        <v>17</v>
      </c>
      <c r="AF13" s="631" t="s">
        <v>49</v>
      </c>
      <c r="AG13" s="632">
        <f>IF(X13&gt;=1,(AB13*12+AD13)-(X13*12+Z13)+1,"")</f>
      </c>
      <c r="AH13" s="633" t="s">
        <v>69</v>
      </c>
      <c r="AI13" s="634">
        <f t="shared" si="0"/>
      </c>
      <c r="AJ13" s="214"/>
      <c r="AK13" s="657" t="str">
        <f aca="true" t="shared" si="1" ref="AK13:AK18">_xlfn.IFERROR(IF(AND(T13="特定加算Ⅰ",OR(V13="",V13="-",V13="いずれも取得していない")),"☓","○"),"")</f>
        <v>○</v>
      </c>
      <c r="AL13" s="658">
        <f aca="true" t="shared" si="2" ref="AL13:AL18">_xlfn.IFERROR(IF(AND(T13="特定加算Ⅰ",OR(V13="",V13="-",V13="いずれも取得していない")),"！特定加算Ⅰが選択されています。該当する介護福祉士配置等要件を選択してください。",""),"")</f>
      </c>
      <c r="AM13" s="659"/>
      <c r="AN13" s="659"/>
      <c r="AO13" s="659"/>
      <c r="AP13" s="659"/>
      <c r="AQ13" s="659"/>
      <c r="AR13" s="659"/>
      <c r="AS13" s="659"/>
      <c r="AT13" s="659"/>
      <c r="AU13" s="660"/>
    </row>
    <row r="14" spans="1:47" ht="33" customHeight="1" thickBot="1">
      <c r="A14" s="617">
        <f aca="true" t="shared" si="3" ref="A14:A111">A13+1</f>
        <v>3</v>
      </c>
      <c r="B14" s="618">
        <f>IF('基本情報入力シート'!C35="","",'基本情報入力シート'!C35)</f>
      </c>
      <c r="C14" s="619">
        <f>IF('基本情報入力シート'!D35="","",'基本情報入力シート'!D35)</f>
      </c>
      <c r="D14" s="620">
        <f>IF('基本情報入力シート'!E35="","",'基本情報入力シート'!E35)</f>
      </c>
      <c r="E14" s="620">
        <f>IF('基本情報入力シート'!F35="","",'基本情報入力シート'!F35)</f>
      </c>
      <c r="F14" s="620">
        <f>IF('基本情報入力シート'!G35="","",'基本情報入力シート'!G35)</f>
      </c>
      <c r="G14" s="620">
        <f>IF('基本情報入力シート'!H35="","",'基本情報入力シート'!H35)</f>
      </c>
      <c r="H14" s="620">
        <f>IF('基本情報入力シート'!I35="","",'基本情報入力シート'!I35)</f>
      </c>
      <c r="I14" s="620">
        <f>IF('基本情報入力シート'!J35="","",'基本情報入力シート'!J35)</f>
      </c>
      <c r="J14" s="620">
        <f>IF('基本情報入力シート'!K35="","",'基本情報入力シート'!K35)</f>
      </c>
      <c r="K14" s="621">
        <f>IF('基本情報入力シート'!L35="","",'基本情報入力シート'!L35)</f>
      </c>
      <c r="L14" s="622">
        <f>IF('基本情報入力シート'!M35="","",'基本情報入力シート'!M35)</f>
      </c>
      <c r="M14" s="622">
        <f>IF('基本情報入力シート'!R35="","",'基本情報入力シート'!R35)</f>
      </c>
      <c r="N14" s="622">
        <f>IF('基本情報入力シート'!W35="","",'基本情報入力シート'!W35)</f>
      </c>
      <c r="O14" s="617">
        <f>IF('基本情報入力シート'!X35="","",'基本情報入力シート'!X35)</f>
      </c>
      <c r="P14" s="623">
        <f>IF('基本情報入力シート'!Y35="","",'基本情報入力シート'!Y35)</f>
      </c>
      <c r="Q14" s="624">
        <f>IF('基本情報入力シート'!Z35="","",'基本情報入力シート'!Z35)</f>
      </c>
      <c r="R14" s="651">
        <f>IF('基本情報入力シート'!AA35="","",'基本情報入力シート'!AA35)</f>
      </c>
      <c r="S14" s="652"/>
      <c r="T14" s="653"/>
      <c r="U14" s="654">
        <f>IF(P14="","",VLOOKUP(P14,'【参考】数式用'!$A$5:$I$28,MATCH(T14,'【参考】数式用'!$H$4:$I$4,0)+7,0))</f>
      </c>
      <c r="V14" s="655"/>
      <c r="W14" s="260" t="s">
        <v>34</v>
      </c>
      <c r="X14" s="656"/>
      <c r="Y14" s="257" t="s">
        <v>12</v>
      </c>
      <c r="Z14" s="656"/>
      <c r="AA14" s="409" t="s">
        <v>104</v>
      </c>
      <c r="AB14" s="656"/>
      <c r="AC14" s="257" t="s">
        <v>12</v>
      </c>
      <c r="AD14" s="656"/>
      <c r="AE14" s="257" t="s">
        <v>17</v>
      </c>
      <c r="AF14" s="631" t="s">
        <v>49</v>
      </c>
      <c r="AG14" s="632">
        <f>IF(X14&gt;=1,(AB14*12+AD14)-(X14*12+Z14)+1,"")</f>
      </c>
      <c r="AH14" s="633" t="s">
        <v>69</v>
      </c>
      <c r="AI14" s="634">
        <f t="shared" si="0"/>
      </c>
      <c r="AJ14" s="214"/>
      <c r="AK14" s="657" t="str">
        <f t="shared" si="1"/>
        <v>○</v>
      </c>
      <c r="AL14" s="658">
        <f t="shared" si="2"/>
      </c>
      <c r="AM14" s="659"/>
      <c r="AN14" s="659"/>
      <c r="AO14" s="659"/>
      <c r="AP14" s="659"/>
      <c r="AQ14" s="659"/>
      <c r="AR14" s="659"/>
      <c r="AS14" s="659"/>
      <c r="AT14" s="659"/>
      <c r="AU14" s="660"/>
    </row>
    <row r="15" spans="1:47" ht="33" customHeight="1" thickBot="1">
      <c r="A15" s="617">
        <f t="shared" si="3"/>
        <v>4</v>
      </c>
      <c r="B15" s="618">
        <f>IF('基本情報入力シート'!C36="","",'基本情報入力シート'!C36)</f>
      </c>
      <c r="C15" s="619">
        <f>IF('基本情報入力シート'!D36="","",'基本情報入力シート'!D36)</f>
      </c>
      <c r="D15" s="620">
        <f>IF('基本情報入力シート'!E36="","",'基本情報入力シート'!E36)</f>
      </c>
      <c r="E15" s="620">
        <f>IF('基本情報入力シート'!F36="","",'基本情報入力シート'!F36)</f>
      </c>
      <c r="F15" s="620">
        <f>IF('基本情報入力シート'!G36="","",'基本情報入力シート'!G36)</f>
      </c>
      <c r="G15" s="620">
        <f>IF('基本情報入力シート'!H36="","",'基本情報入力シート'!H36)</f>
      </c>
      <c r="H15" s="620">
        <f>IF('基本情報入力シート'!I36="","",'基本情報入力シート'!I36)</f>
      </c>
      <c r="I15" s="620">
        <f>IF('基本情報入力シート'!J36="","",'基本情報入力シート'!J36)</f>
      </c>
      <c r="J15" s="620">
        <f>IF('基本情報入力シート'!K36="","",'基本情報入力シート'!K36)</f>
      </c>
      <c r="K15" s="621">
        <f>IF('基本情報入力シート'!L36="","",'基本情報入力シート'!L36)</f>
      </c>
      <c r="L15" s="622">
        <f>IF('基本情報入力シート'!M36="","",'基本情報入力シート'!M36)</f>
      </c>
      <c r="M15" s="622">
        <f>IF('基本情報入力シート'!R36="","",'基本情報入力シート'!R36)</f>
      </c>
      <c r="N15" s="622">
        <f>IF('基本情報入力シート'!W36="","",'基本情報入力シート'!W36)</f>
      </c>
      <c r="O15" s="617">
        <f>IF('基本情報入力シート'!X36="","",'基本情報入力シート'!X36)</f>
      </c>
      <c r="P15" s="623">
        <f>IF('基本情報入力シート'!Y36="","",'基本情報入力シート'!Y36)</f>
      </c>
      <c r="Q15" s="624">
        <f>IF('基本情報入力シート'!Z36="","",'基本情報入力シート'!Z36)</f>
      </c>
      <c r="R15" s="651">
        <f>IF('基本情報入力シート'!AA36="","",'基本情報入力シート'!AA36)</f>
      </c>
      <c r="S15" s="652"/>
      <c r="T15" s="653"/>
      <c r="U15" s="654">
        <f>IF(P15="","",VLOOKUP(P15,'【参考】数式用'!$A$5:$I$28,MATCH(T15,'【参考】数式用'!$H$4:$I$4,0)+7,0))</f>
      </c>
      <c r="V15" s="655"/>
      <c r="W15" s="260" t="s">
        <v>34</v>
      </c>
      <c r="X15" s="656"/>
      <c r="Y15" s="257" t="s">
        <v>12</v>
      </c>
      <c r="Z15" s="656"/>
      <c r="AA15" s="409" t="s">
        <v>104</v>
      </c>
      <c r="AB15" s="656"/>
      <c r="AC15" s="257" t="s">
        <v>12</v>
      </c>
      <c r="AD15" s="656"/>
      <c r="AE15" s="257" t="s">
        <v>17</v>
      </c>
      <c r="AF15" s="631" t="s">
        <v>49</v>
      </c>
      <c r="AG15" s="632">
        <f>IF(X15&gt;=1,(AB15*12+AD15)-(X15*12+Z15)+1,"")</f>
      </c>
      <c r="AH15" s="633" t="s">
        <v>69</v>
      </c>
      <c r="AI15" s="634">
        <f t="shared" si="0"/>
      </c>
      <c r="AJ15" s="214"/>
      <c r="AK15" s="657" t="str">
        <f t="shared" si="1"/>
        <v>○</v>
      </c>
      <c r="AL15" s="658">
        <f t="shared" si="2"/>
      </c>
      <c r="AM15" s="659"/>
      <c r="AN15" s="659"/>
      <c r="AO15" s="659"/>
      <c r="AP15" s="659"/>
      <c r="AQ15" s="659"/>
      <c r="AR15" s="659"/>
      <c r="AS15" s="659"/>
      <c r="AT15" s="659"/>
      <c r="AU15" s="660"/>
    </row>
    <row r="16" spans="1:47" ht="33" customHeight="1" thickBot="1">
      <c r="A16" s="617">
        <f t="shared" si="3"/>
        <v>5</v>
      </c>
      <c r="B16" s="618">
        <f>IF('基本情報入力シート'!C37="","",'基本情報入力シート'!C37)</f>
      </c>
      <c r="C16" s="619">
        <f>IF('基本情報入力シート'!D37="","",'基本情報入力シート'!D37)</f>
      </c>
      <c r="D16" s="620">
        <f>IF('基本情報入力シート'!E37="","",'基本情報入力シート'!E37)</f>
      </c>
      <c r="E16" s="620">
        <f>IF('基本情報入力シート'!F37="","",'基本情報入力シート'!F37)</f>
      </c>
      <c r="F16" s="620">
        <f>IF('基本情報入力シート'!G37="","",'基本情報入力シート'!G37)</f>
      </c>
      <c r="G16" s="620">
        <f>IF('基本情報入力シート'!H37="","",'基本情報入力シート'!H37)</f>
      </c>
      <c r="H16" s="620">
        <f>IF('基本情報入力シート'!I37="","",'基本情報入力シート'!I37)</f>
      </c>
      <c r="I16" s="620">
        <f>IF('基本情報入力シート'!J37="","",'基本情報入力シート'!J37)</f>
      </c>
      <c r="J16" s="620">
        <f>IF('基本情報入力シート'!K37="","",'基本情報入力シート'!K37)</f>
      </c>
      <c r="K16" s="621">
        <f>IF('基本情報入力シート'!L37="","",'基本情報入力シート'!L37)</f>
      </c>
      <c r="L16" s="622">
        <f>IF('基本情報入力シート'!M37="","",'基本情報入力シート'!M37)</f>
      </c>
      <c r="M16" s="622">
        <f>IF('基本情報入力シート'!R37="","",'基本情報入力シート'!R37)</f>
      </c>
      <c r="N16" s="622">
        <f>IF('基本情報入力シート'!W37="","",'基本情報入力シート'!W37)</f>
      </c>
      <c r="O16" s="617">
        <f>IF('基本情報入力シート'!X37="","",'基本情報入力シート'!X37)</f>
      </c>
      <c r="P16" s="623">
        <f>IF('基本情報入力シート'!Y37="","",'基本情報入力シート'!Y37)</f>
      </c>
      <c r="Q16" s="624">
        <f>IF('基本情報入力シート'!Z37="","",'基本情報入力シート'!Z37)</f>
      </c>
      <c r="R16" s="651">
        <f>IF('基本情報入力シート'!AA37="","",'基本情報入力シート'!AA37)</f>
      </c>
      <c r="S16" s="652"/>
      <c r="T16" s="653"/>
      <c r="U16" s="654">
        <f>IF(P16="","",VLOOKUP(P16,'【参考】数式用'!$A$5:$I$28,MATCH(T16,'【参考】数式用'!$H$4:$I$4,0)+7,0))</f>
      </c>
      <c r="V16" s="655"/>
      <c r="W16" s="260" t="s">
        <v>34</v>
      </c>
      <c r="X16" s="656"/>
      <c r="Y16" s="257" t="s">
        <v>12</v>
      </c>
      <c r="Z16" s="656"/>
      <c r="AA16" s="409" t="s">
        <v>104</v>
      </c>
      <c r="AB16" s="656"/>
      <c r="AC16" s="257" t="s">
        <v>12</v>
      </c>
      <c r="AD16" s="656"/>
      <c r="AE16" s="257" t="s">
        <v>17</v>
      </c>
      <c r="AF16" s="631" t="s">
        <v>49</v>
      </c>
      <c r="AG16" s="632">
        <f>IF(X16&gt;=1,(AB16*12+AD16)-(X16*12+Z16)+1,"")</f>
      </c>
      <c r="AH16" s="633" t="s">
        <v>69</v>
      </c>
      <c r="AI16" s="634">
        <f t="shared" si="0"/>
      </c>
      <c r="AJ16" s="214"/>
      <c r="AK16" s="657" t="str">
        <f t="shared" si="1"/>
        <v>○</v>
      </c>
      <c r="AL16" s="658">
        <f t="shared" si="2"/>
      </c>
      <c r="AM16" s="659"/>
      <c r="AN16" s="659"/>
      <c r="AO16" s="659"/>
      <c r="AP16" s="659"/>
      <c r="AQ16" s="659"/>
      <c r="AR16" s="659"/>
      <c r="AS16" s="659"/>
      <c r="AT16" s="659"/>
      <c r="AU16" s="660"/>
    </row>
    <row r="17" spans="1:47" ht="33" customHeight="1" thickBot="1">
      <c r="A17" s="617">
        <f t="shared" si="3"/>
        <v>6</v>
      </c>
      <c r="B17" s="618">
        <f>IF('基本情報入力シート'!C38="","",'基本情報入力シート'!C38)</f>
      </c>
      <c r="C17" s="619">
        <f>IF('基本情報入力シート'!D38="","",'基本情報入力シート'!D38)</f>
      </c>
      <c r="D17" s="620">
        <f>IF('基本情報入力シート'!E38="","",'基本情報入力シート'!E38)</f>
      </c>
      <c r="E17" s="620">
        <f>IF('基本情報入力シート'!F38="","",'基本情報入力シート'!F38)</f>
      </c>
      <c r="F17" s="620">
        <f>IF('基本情報入力シート'!G38="","",'基本情報入力シート'!G38)</f>
      </c>
      <c r="G17" s="620">
        <f>IF('基本情報入力シート'!H38="","",'基本情報入力シート'!H38)</f>
      </c>
      <c r="H17" s="620">
        <f>IF('基本情報入力シート'!I38="","",'基本情報入力シート'!I38)</f>
      </c>
      <c r="I17" s="620">
        <f>IF('基本情報入力シート'!J38="","",'基本情報入力シート'!J38)</f>
      </c>
      <c r="J17" s="620">
        <f>IF('基本情報入力シート'!K38="","",'基本情報入力シート'!K38)</f>
      </c>
      <c r="K17" s="621">
        <f>IF('基本情報入力シート'!L38="","",'基本情報入力シート'!L38)</f>
      </c>
      <c r="L17" s="622">
        <f>IF('基本情報入力シート'!M38="","",'基本情報入力シート'!M38)</f>
      </c>
      <c r="M17" s="622">
        <f>IF('基本情報入力シート'!R38="","",'基本情報入力シート'!R38)</f>
      </c>
      <c r="N17" s="622">
        <f>IF('基本情報入力シート'!W38="","",'基本情報入力シート'!W38)</f>
      </c>
      <c r="O17" s="617">
        <f>IF('基本情報入力シート'!X38="","",'基本情報入力シート'!X38)</f>
      </c>
      <c r="P17" s="623">
        <f>IF('基本情報入力シート'!Y38="","",'基本情報入力シート'!Y38)</f>
      </c>
      <c r="Q17" s="624">
        <f>IF('基本情報入力シート'!Z38="","",'基本情報入力シート'!Z38)</f>
      </c>
      <c r="R17" s="651">
        <f>IF('基本情報入力シート'!AA38="","",'基本情報入力シート'!AA38)</f>
      </c>
      <c r="S17" s="652"/>
      <c r="T17" s="653"/>
      <c r="U17" s="654">
        <f>IF(P17="","",VLOOKUP(P17,'【参考】数式用'!$A$5:$I$28,MATCH(T17,'【参考】数式用'!$H$4:$I$4,0)+7,0))</f>
      </c>
      <c r="V17" s="655"/>
      <c r="W17" s="260" t="s">
        <v>211</v>
      </c>
      <c r="X17" s="656"/>
      <c r="Y17" s="257" t="s">
        <v>212</v>
      </c>
      <c r="Z17" s="656"/>
      <c r="AA17" s="409" t="s">
        <v>213</v>
      </c>
      <c r="AB17" s="656"/>
      <c r="AC17" s="257" t="s">
        <v>212</v>
      </c>
      <c r="AD17" s="656"/>
      <c r="AE17" s="257" t="s">
        <v>214</v>
      </c>
      <c r="AF17" s="631" t="s">
        <v>215</v>
      </c>
      <c r="AG17" s="632">
        <f aca="true" t="shared" si="4" ref="AG17:AG80">IF(X17&gt;=1,(AB17*12+AD17)-(X17*12+Z17)+1,"")</f>
      </c>
      <c r="AH17" s="633" t="s">
        <v>216</v>
      </c>
      <c r="AI17" s="634">
        <f t="shared" si="0"/>
      </c>
      <c r="AJ17" s="214"/>
      <c r="AK17" s="657" t="str">
        <f t="shared" si="1"/>
        <v>○</v>
      </c>
      <c r="AL17" s="658">
        <f t="shared" si="2"/>
      </c>
      <c r="AM17" s="659"/>
      <c r="AN17" s="659"/>
      <c r="AO17" s="659"/>
      <c r="AP17" s="659"/>
      <c r="AQ17" s="659"/>
      <c r="AR17" s="659"/>
      <c r="AS17" s="659"/>
      <c r="AT17" s="659"/>
      <c r="AU17" s="660"/>
    </row>
    <row r="18" spans="1:47" ht="33" customHeight="1" thickBot="1">
      <c r="A18" s="617">
        <f t="shared" si="3"/>
        <v>7</v>
      </c>
      <c r="B18" s="618">
        <f>IF('基本情報入力シート'!C39="","",'基本情報入力シート'!C39)</f>
      </c>
      <c r="C18" s="619">
        <f>IF('基本情報入力シート'!D39="","",'基本情報入力シート'!D39)</f>
      </c>
      <c r="D18" s="620">
        <f>IF('基本情報入力シート'!E39="","",'基本情報入力シート'!E39)</f>
      </c>
      <c r="E18" s="620">
        <f>IF('基本情報入力シート'!F39="","",'基本情報入力シート'!F39)</f>
      </c>
      <c r="F18" s="620">
        <f>IF('基本情報入力シート'!G39="","",'基本情報入力シート'!G39)</f>
      </c>
      <c r="G18" s="620">
        <f>IF('基本情報入力シート'!H39="","",'基本情報入力シート'!H39)</f>
      </c>
      <c r="H18" s="620">
        <f>IF('基本情報入力シート'!I39="","",'基本情報入力シート'!I39)</f>
      </c>
      <c r="I18" s="620">
        <f>IF('基本情報入力シート'!J39="","",'基本情報入力シート'!J39)</f>
      </c>
      <c r="J18" s="620">
        <f>IF('基本情報入力シート'!K39="","",'基本情報入力シート'!K39)</f>
      </c>
      <c r="K18" s="621">
        <f>IF('基本情報入力シート'!L39="","",'基本情報入力シート'!L39)</f>
      </c>
      <c r="L18" s="622">
        <f>IF('基本情報入力シート'!M39="","",'基本情報入力シート'!M39)</f>
      </c>
      <c r="M18" s="622">
        <f>IF('基本情報入力シート'!R39="","",'基本情報入力シート'!R39)</f>
      </c>
      <c r="N18" s="622">
        <f>IF('基本情報入力シート'!W39="","",'基本情報入力シート'!W39)</f>
      </c>
      <c r="O18" s="617">
        <f>IF('基本情報入力シート'!X39="","",'基本情報入力シート'!X39)</f>
      </c>
      <c r="P18" s="623">
        <f>IF('基本情報入力シート'!Y39="","",'基本情報入力シート'!Y39)</f>
      </c>
      <c r="Q18" s="624">
        <f>IF('基本情報入力シート'!Z39="","",'基本情報入力シート'!Z39)</f>
      </c>
      <c r="R18" s="651">
        <f>IF('基本情報入力シート'!AA39="","",'基本情報入力シート'!AA39)</f>
      </c>
      <c r="S18" s="652"/>
      <c r="T18" s="653"/>
      <c r="U18" s="654">
        <f>IF(P18="","",VLOOKUP(P18,'【参考】数式用'!$A$5:$I$28,MATCH(T18,'【参考】数式用'!$H$4:$I$4,0)+7,0))</f>
      </c>
      <c r="V18" s="655"/>
      <c r="W18" s="260" t="s">
        <v>211</v>
      </c>
      <c r="X18" s="656"/>
      <c r="Y18" s="257" t="s">
        <v>212</v>
      </c>
      <c r="Z18" s="656"/>
      <c r="AA18" s="409" t="s">
        <v>213</v>
      </c>
      <c r="AB18" s="656"/>
      <c r="AC18" s="257" t="s">
        <v>212</v>
      </c>
      <c r="AD18" s="656"/>
      <c r="AE18" s="257" t="s">
        <v>214</v>
      </c>
      <c r="AF18" s="631" t="s">
        <v>215</v>
      </c>
      <c r="AG18" s="632">
        <f t="shared" si="4"/>
      </c>
      <c r="AH18" s="633" t="s">
        <v>216</v>
      </c>
      <c r="AI18" s="634">
        <f t="shared" si="0"/>
      </c>
      <c r="AJ18" s="214"/>
      <c r="AK18" s="657" t="str">
        <f t="shared" si="1"/>
        <v>○</v>
      </c>
      <c r="AL18" s="658">
        <f t="shared" si="2"/>
      </c>
      <c r="AM18" s="659"/>
      <c r="AN18" s="659"/>
      <c r="AO18" s="659"/>
      <c r="AP18" s="659"/>
      <c r="AQ18" s="659"/>
      <c r="AR18" s="659"/>
      <c r="AS18" s="659"/>
      <c r="AT18" s="659"/>
      <c r="AU18" s="660"/>
    </row>
    <row r="19" spans="1:47" ht="33" customHeight="1" thickBot="1">
      <c r="A19" s="617">
        <f t="shared" si="3"/>
        <v>8</v>
      </c>
      <c r="B19" s="618">
        <f>IF('基本情報入力シート'!C40="","",'基本情報入力シート'!C40)</f>
      </c>
      <c r="C19" s="619">
        <f>IF('基本情報入力シート'!D40="","",'基本情報入力シート'!D40)</f>
      </c>
      <c r="D19" s="620">
        <f>IF('基本情報入力シート'!E40="","",'基本情報入力シート'!E40)</f>
      </c>
      <c r="E19" s="620">
        <f>IF('基本情報入力シート'!F40="","",'基本情報入力シート'!F40)</f>
      </c>
      <c r="F19" s="620">
        <f>IF('基本情報入力シート'!G40="","",'基本情報入力シート'!G40)</f>
      </c>
      <c r="G19" s="620">
        <f>IF('基本情報入力シート'!H40="","",'基本情報入力シート'!H40)</f>
      </c>
      <c r="H19" s="620">
        <f>IF('基本情報入力シート'!I40="","",'基本情報入力シート'!I40)</f>
      </c>
      <c r="I19" s="620">
        <f>IF('基本情報入力シート'!J40="","",'基本情報入力シート'!J40)</f>
      </c>
      <c r="J19" s="620">
        <f>IF('基本情報入力シート'!K40="","",'基本情報入力シート'!K40)</f>
      </c>
      <c r="K19" s="621">
        <f>IF('基本情報入力シート'!L40="","",'基本情報入力シート'!L40)</f>
      </c>
      <c r="L19" s="622">
        <f>IF('基本情報入力シート'!M40="","",'基本情報入力シート'!M40)</f>
      </c>
      <c r="M19" s="622">
        <f>IF('基本情報入力シート'!R40="","",'基本情報入力シート'!R40)</f>
      </c>
      <c r="N19" s="622">
        <f>IF('基本情報入力シート'!W40="","",'基本情報入力シート'!W40)</f>
      </c>
      <c r="O19" s="617">
        <f>IF('基本情報入力シート'!X40="","",'基本情報入力シート'!X40)</f>
      </c>
      <c r="P19" s="623">
        <f>IF('基本情報入力シート'!Y40="","",'基本情報入力シート'!Y40)</f>
      </c>
      <c r="Q19" s="624">
        <f>IF('基本情報入力シート'!Z40="","",'基本情報入力シート'!Z40)</f>
      </c>
      <c r="R19" s="651">
        <f>IF('基本情報入力シート'!AA40="","",'基本情報入力シート'!AA40)</f>
      </c>
      <c r="S19" s="652"/>
      <c r="T19" s="653"/>
      <c r="U19" s="654">
        <f>IF(P19="","",VLOOKUP(P19,'【参考】数式用'!$A$5:$I$28,MATCH(T19,'【参考】数式用'!$H$4:$I$4,0)+7,0))</f>
      </c>
      <c r="V19" s="655"/>
      <c r="W19" s="260" t="s">
        <v>211</v>
      </c>
      <c r="X19" s="656"/>
      <c r="Y19" s="257" t="s">
        <v>212</v>
      </c>
      <c r="Z19" s="656"/>
      <c r="AA19" s="409" t="s">
        <v>213</v>
      </c>
      <c r="AB19" s="656"/>
      <c r="AC19" s="257" t="s">
        <v>212</v>
      </c>
      <c r="AD19" s="656"/>
      <c r="AE19" s="257" t="s">
        <v>214</v>
      </c>
      <c r="AF19" s="631" t="s">
        <v>215</v>
      </c>
      <c r="AG19" s="632">
        <f t="shared" si="4"/>
      </c>
      <c r="AH19" s="633" t="s">
        <v>216</v>
      </c>
      <c r="AI19" s="634">
        <f t="shared" si="0"/>
      </c>
      <c r="AJ19" s="214"/>
      <c r="AK19" s="657" t="str">
        <f aca="true" t="shared" si="5" ref="AK19:AK82">_xlfn.IFERROR(IF(AND(T19="特定加算Ⅰ",OR(V19="",V19="-",V19="いずれも取得していない")),"☓","○"),"")</f>
        <v>○</v>
      </c>
      <c r="AL19" s="658">
        <f aca="true" t="shared" si="6" ref="AL19:AL82">_xlfn.IFERROR(IF(AND(T19="特定加算Ⅰ",OR(V19="",V19="-",V19="いずれも取得していない")),"！特定加算Ⅰが選択されています。該当する介護福祉士配置等要件を選択してください。",""),"")</f>
      </c>
      <c r="AM19" s="659"/>
      <c r="AN19" s="659"/>
      <c r="AO19" s="659"/>
      <c r="AP19" s="659"/>
      <c r="AQ19" s="659"/>
      <c r="AR19" s="659"/>
      <c r="AS19" s="659"/>
      <c r="AT19" s="659"/>
      <c r="AU19" s="660"/>
    </row>
    <row r="20" spans="1:47" ht="33" customHeight="1" thickBot="1">
      <c r="A20" s="617">
        <f t="shared" si="3"/>
        <v>9</v>
      </c>
      <c r="B20" s="618">
        <f>IF('基本情報入力シート'!C41="","",'基本情報入力シート'!C41)</f>
      </c>
      <c r="C20" s="619">
        <f>IF('基本情報入力シート'!D41="","",'基本情報入力シート'!D41)</f>
      </c>
      <c r="D20" s="620">
        <f>IF('基本情報入力シート'!E41="","",'基本情報入力シート'!E41)</f>
      </c>
      <c r="E20" s="620">
        <f>IF('基本情報入力シート'!F41="","",'基本情報入力シート'!F41)</f>
      </c>
      <c r="F20" s="620">
        <f>IF('基本情報入力シート'!G41="","",'基本情報入力シート'!G41)</f>
      </c>
      <c r="G20" s="620">
        <f>IF('基本情報入力シート'!H41="","",'基本情報入力シート'!H41)</f>
      </c>
      <c r="H20" s="620">
        <f>IF('基本情報入力シート'!I41="","",'基本情報入力シート'!I41)</f>
      </c>
      <c r="I20" s="620">
        <f>IF('基本情報入力シート'!J41="","",'基本情報入力シート'!J41)</f>
      </c>
      <c r="J20" s="620">
        <f>IF('基本情報入力シート'!K41="","",'基本情報入力シート'!K41)</f>
      </c>
      <c r="K20" s="621">
        <f>IF('基本情報入力シート'!L41="","",'基本情報入力シート'!L41)</f>
      </c>
      <c r="L20" s="622">
        <f>IF('基本情報入力シート'!M41="","",'基本情報入力シート'!M41)</f>
      </c>
      <c r="M20" s="622">
        <f>IF('基本情報入力シート'!R41="","",'基本情報入力シート'!R41)</f>
      </c>
      <c r="N20" s="622">
        <f>IF('基本情報入力シート'!W41="","",'基本情報入力シート'!W41)</f>
      </c>
      <c r="O20" s="617">
        <f>IF('基本情報入力シート'!X41="","",'基本情報入力シート'!X41)</f>
      </c>
      <c r="P20" s="623">
        <f>IF('基本情報入力シート'!Y41="","",'基本情報入力シート'!Y41)</f>
      </c>
      <c r="Q20" s="624">
        <f>IF('基本情報入力シート'!Z41="","",'基本情報入力シート'!Z41)</f>
      </c>
      <c r="R20" s="651">
        <f>IF('基本情報入力シート'!AA41="","",'基本情報入力シート'!AA41)</f>
      </c>
      <c r="S20" s="652"/>
      <c r="T20" s="653"/>
      <c r="U20" s="654">
        <f>IF(P20="","",VLOOKUP(P20,'【参考】数式用'!$A$5:$I$28,MATCH(T20,'【参考】数式用'!$H$4:$I$4,0)+7,0))</f>
      </c>
      <c r="V20" s="655"/>
      <c r="W20" s="260" t="s">
        <v>211</v>
      </c>
      <c r="X20" s="656"/>
      <c r="Y20" s="257" t="s">
        <v>212</v>
      </c>
      <c r="Z20" s="656"/>
      <c r="AA20" s="409" t="s">
        <v>213</v>
      </c>
      <c r="AB20" s="656"/>
      <c r="AC20" s="257" t="s">
        <v>212</v>
      </c>
      <c r="AD20" s="656"/>
      <c r="AE20" s="257" t="s">
        <v>214</v>
      </c>
      <c r="AF20" s="631" t="s">
        <v>215</v>
      </c>
      <c r="AG20" s="632">
        <f t="shared" si="4"/>
      </c>
      <c r="AH20" s="633" t="s">
        <v>216</v>
      </c>
      <c r="AI20" s="634">
        <f t="shared" si="0"/>
      </c>
      <c r="AJ20" s="214"/>
      <c r="AK20" s="657" t="str">
        <f t="shared" si="5"/>
        <v>○</v>
      </c>
      <c r="AL20" s="658">
        <f t="shared" si="6"/>
      </c>
      <c r="AM20" s="659"/>
      <c r="AN20" s="659"/>
      <c r="AO20" s="659"/>
      <c r="AP20" s="659"/>
      <c r="AQ20" s="659"/>
      <c r="AR20" s="659"/>
      <c r="AS20" s="659"/>
      <c r="AT20" s="659"/>
      <c r="AU20" s="660"/>
    </row>
    <row r="21" spans="1:47" ht="33" customHeight="1" thickBot="1">
      <c r="A21" s="617">
        <f t="shared" si="3"/>
        <v>10</v>
      </c>
      <c r="B21" s="618">
        <f>IF('基本情報入力シート'!C42="","",'基本情報入力シート'!C42)</f>
      </c>
      <c r="C21" s="619">
        <f>IF('基本情報入力シート'!D42="","",'基本情報入力シート'!D42)</f>
      </c>
      <c r="D21" s="620">
        <f>IF('基本情報入力シート'!E42="","",'基本情報入力シート'!E42)</f>
      </c>
      <c r="E21" s="620">
        <f>IF('基本情報入力シート'!F42="","",'基本情報入力シート'!F42)</f>
      </c>
      <c r="F21" s="620">
        <f>IF('基本情報入力シート'!G42="","",'基本情報入力シート'!G42)</f>
      </c>
      <c r="G21" s="620">
        <f>IF('基本情報入力シート'!H42="","",'基本情報入力シート'!H42)</f>
      </c>
      <c r="H21" s="620">
        <f>IF('基本情報入力シート'!I42="","",'基本情報入力シート'!I42)</f>
      </c>
      <c r="I21" s="620">
        <f>IF('基本情報入力シート'!J42="","",'基本情報入力シート'!J42)</f>
      </c>
      <c r="J21" s="620">
        <f>IF('基本情報入力シート'!K42="","",'基本情報入力シート'!K42)</f>
      </c>
      <c r="K21" s="621">
        <f>IF('基本情報入力シート'!L42="","",'基本情報入力シート'!L42)</f>
      </c>
      <c r="L21" s="622">
        <f>IF('基本情報入力シート'!M42="","",'基本情報入力シート'!M42)</f>
      </c>
      <c r="M21" s="622">
        <f>IF('基本情報入力シート'!R42="","",'基本情報入力シート'!R42)</f>
      </c>
      <c r="N21" s="622">
        <f>IF('基本情報入力シート'!W42="","",'基本情報入力シート'!W42)</f>
      </c>
      <c r="O21" s="617">
        <f>IF('基本情報入力シート'!X42="","",'基本情報入力シート'!X42)</f>
      </c>
      <c r="P21" s="623">
        <f>IF('基本情報入力シート'!Y42="","",'基本情報入力シート'!Y42)</f>
      </c>
      <c r="Q21" s="624">
        <f>IF('基本情報入力シート'!Z42="","",'基本情報入力シート'!Z42)</f>
      </c>
      <c r="R21" s="651">
        <f>IF('基本情報入力シート'!AA42="","",'基本情報入力シート'!AA42)</f>
      </c>
      <c r="S21" s="652"/>
      <c r="T21" s="653"/>
      <c r="U21" s="654">
        <f>IF(P21="","",VLOOKUP(P21,'【参考】数式用'!$A$5:$I$28,MATCH(T21,'【参考】数式用'!$H$4:$I$4,0)+7,0))</f>
      </c>
      <c r="V21" s="655"/>
      <c r="W21" s="260" t="s">
        <v>211</v>
      </c>
      <c r="X21" s="656"/>
      <c r="Y21" s="257" t="s">
        <v>212</v>
      </c>
      <c r="Z21" s="656"/>
      <c r="AA21" s="409" t="s">
        <v>213</v>
      </c>
      <c r="AB21" s="656"/>
      <c r="AC21" s="257" t="s">
        <v>212</v>
      </c>
      <c r="AD21" s="656"/>
      <c r="AE21" s="257" t="s">
        <v>214</v>
      </c>
      <c r="AF21" s="631" t="s">
        <v>215</v>
      </c>
      <c r="AG21" s="632">
        <f t="shared" si="4"/>
      </c>
      <c r="AH21" s="633" t="s">
        <v>216</v>
      </c>
      <c r="AI21" s="634">
        <f t="shared" si="0"/>
      </c>
      <c r="AJ21" s="214"/>
      <c r="AK21" s="657" t="str">
        <f t="shared" si="5"/>
        <v>○</v>
      </c>
      <c r="AL21" s="658">
        <f t="shared" si="6"/>
      </c>
      <c r="AM21" s="659"/>
      <c r="AN21" s="659"/>
      <c r="AO21" s="659"/>
      <c r="AP21" s="659"/>
      <c r="AQ21" s="659"/>
      <c r="AR21" s="659"/>
      <c r="AS21" s="659"/>
      <c r="AT21" s="659"/>
      <c r="AU21" s="660"/>
    </row>
    <row r="22" spans="1:47" ht="33" customHeight="1" thickBot="1">
      <c r="A22" s="617">
        <f t="shared" si="3"/>
        <v>11</v>
      </c>
      <c r="B22" s="618">
        <f>IF('基本情報入力シート'!C43="","",'基本情報入力シート'!C43)</f>
      </c>
      <c r="C22" s="619">
        <f>IF('基本情報入力シート'!D43="","",'基本情報入力シート'!D43)</f>
      </c>
      <c r="D22" s="620">
        <f>IF('基本情報入力シート'!E43="","",'基本情報入力シート'!E43)</f>
      </c>
      <c r="E22" s="620">
        <f>IF('基本情報入力シート'!F43="","",'基本情報入力シート'!F43)</f>
      </c>
      <c r="F22" s="620">
        <f>IF('基本情報入力シート'!G43="","",'基本情報入力シート'!G43)</f>
      </c>
      <c r="G22" s="620">
        <f>IF('基本情報入力シート'!H43="","",'基本情報入力シート'!H43)</f>
      </c>
      <c r="H22" s="620">
        <f>IF('基本情報入力シート'!I43="","",'基本情報入力シート'!I43)</f>
      </c>
      <c r="I22" s="620">
        <f>IF('基本情報入力シート'!J43="","",'基本情報入力シート'!J43)</f>
      </c>
      <c r="J22" s="620">
        <f>IF('基本情報入力シート'!K43="","",'基本情報入力シート'!K43)</f>
      </c>
      <c r="K22" s="621">
        <f>IF('基本情報入力シート'!L43="","",'基本情報入力シート'!L43)</f>
      </c>
      <c r="L22" s="622">
        <f>IF('基本情報入力シート'!M43="","",'基本情報入力シート'!M43)</f>
      </c>
      <c r="M22" s="622">
        <f>IF('基本情報入力シート'!R43="","",'基本情報入力シート'!R43)</f>
      </c>
      <c r="N22" s="622">
        <f>IF('基本情報入力シート'!W43="","",'基本情報入力シート'!W43)</f>
      </c>
      <c r="O22" s="617">
        <f>IF('基本情報入力シート'!X43="","",'基本情報入力シート'!X43)</f>
      </c>
      <c r="P22" s="623">
        <f>IF('基本情報入力シート'!Y43="","",'基本情報入力シート'!Y43)</f>
      </c>
      <c r="Q22" s="624">
        <f>IF('基本情報入力シート'!Z43="","",'基本情報入力シート'!Z43)</f>
      </c>
      <c r="R22" s="651">
        <f>IF('基本情報入力シート'!AA43="","",'基本情報入力シート'!AA43)</f>
      </c>
      <c r="S22" s="652"/>
      <c r="T22" s="653"/>
      <c r="U22" s="654">
        <f>IF(P22="","",VLOOKUP(P22,'【参考】数式用'!$A$5:$I$28,MATCH(T22,'【参考】数式用'!$H$4:$I$4,0)+7,0))</f>
      </c>
      <c r="V22" s="655"/>
      <c r="W22" s="260" t="s">
        <v>211</v>
      </c>
      <c r="X22" s="656"/>
      <c r="Y22" s="257" t="s">
        <v>212</v>
      </c>
      <c r="Z22" s="656"/>
      <c r="AA22" s="409" t="s">
        <v>213</v>
      </c>
      <c r="AB22" s="656"/>
      <c r="AC22" s="257" t="s">
        <v>212</v>
      </c>
      <c r="AD22" s="656"/>
      <c r="AE22" s="257" t="s">
        <v>214</v>
      </c>
      <c r="AF22" s="631" t="s">
        <v>215</v>
      </c>
      <c r="AG22" s="632">
        <f t="shared" si="4"/>
      </c>
      <c r="AH22" s="633" t="s">
        <v>216</v>
      </c>
      <c r="AI22" s="634">
        <f t="shared" si="0"/>
      </c>
      <c r="AJ22" s="214"/>
      <c r="AK22" s="657" t="str">
        <f t="shared" si="5"/>
        <v>○</v>
      </c>
      <c r="AL22" s="658">
        <f t="shared" si="6"/>
      </c>
      <c r="AM22" s="659"/>
      <c r="AN22" s="659"/>
      <c r="AO22" s="659"/>
      <c r="AP22" s="659"/>
      <c r="AQ22" s="659"/>
      <c r="AR22" s="659"/>
      <c r="AS22" s="659"/>
      <c r="AT22" s="659"/>
      <c r="AU22" s="660"/>
    </row>
    <row r="23" spans="1:47" ht="33" customHeight="1" thickBot="1">
      <c r="A23" s="617">
        <f t="shared" si="3"/>
        <v>12</v>
      </c>
      <c r="B23" s="618">
        <f>IF('基本情報入力シート'!C44="","",'基本情報入力シート'!C44)</f>
      </c>
      <c r="C23" s="619">
        <f>IF('基本情報入力シート'!D44="","",'基本情報入力シート'!D44)</f>
      </c>
      <c r="D23" s="620">
        <f>IF('基本情報入力シート'!E44="","",'基本情報入力シート'!E44)</f>
      </c>
      <c r="E23" s="620">
        <f>IF('基本情報入力シート'!F44="","",'基本情報入力シート'!F44)</f>
      </c>
      <c r="F23" s="620">
        <f>IF('基本情報入力シート'!G44="","",'基本情報入力シート'!G44)</f>
      </c>
      <c r="G23" s="620">
        <f>IF('基本情報入力シート'!H44="","",'基本情報入力シート'!H44)</f>
      </c>
      <c r="H23" s="620">
        <f>IF('基本情報入力シート'!I44="","",'基本情報入力シート'!I44)</f>
      </c>
      <c r="I23" s="620">
        <f>IF('基本情報入力シート'!J44="","",'基本情報入力シート'!J44)</f>
      </c>
      <c r="J23" s="620">
        <f>IF('基本情報入力シート'!K44="","",'基本情報入力シート'!K44)</f>
      </c>
      <c r="K23" s="621">
        <f>IF('基本情報入力シート'!L44="","",'基本情報入力シート'!L44)</f>
      </c>
      <c r="L23" s="622">
        <f>IF('基本情報入力シート'!M44="","",'基本情報入力シート'!M44)</f>
      </c>
      <c r="M23" s="622">
        <f>IF('基本情報入力シート'!R44="","",'基本情報入力シート'!R44)</f>
      </c>
      <c r="N23" s="622">
        <f>IF('基本情報入力シート'!W44="","",'基本情報入力シート'!W44)</f>
      </c>
      <c r="O23" s="617">
        <f>IF('基本情報入力シート'!X44="","",'基本情報入力シート'!X44)</f>
      </c>
      <c r="P23" s="623">
        <f>IF('基本情報入力シート'!Y44="","",'基本情報入力シート'!Y44)</f>
      </c>
      <c r="Q23" s="624">
        <f>IF('基本情報入力シート'!Z44="","",'基本情報入力シート'!Z44)</f>
      </c>
      <c r="R23" s="651">
        <f>IF('基本情報入力シート'!AA44="","",'基本情報入力シート'!AA44)</f>
      </c>
      <c r="S23" s="652"/>
      <c r="T23" s="653"/>
      <c r="U23" s="654">
        <f>IF(P23="","",VLOOKUP(P23,'【参考】数式用'!$A$5:$I$28,MATCH(T23,'【参考】数式用'!$H$4:$I$4,0)+7,0))</f>
      </c>
      <c r="V23" s="655"/>
      <c r="W23" s="260" t="s">
        <v>211</v>
      </c>
      <c r="X23" s="656"/>
      <c r="Y23" s="257" t="s">
        <v>212</v>
      </c>
      <c r="Z23" s="656"/>
      <c r="AA23" s="409" t="s">
        <v>213</v>
      </c>
      <c r="AB23" s="656"/>
      <c r="AC23" s="257" t="s">
        <v>212</v>
      </c>
      <c r="AD23" s="656"/>
      <c r="AE23" s="257" t="s">
        <v>214</v>
      </c>
      <c r="AF23" s="631" t="s">
        <v>215</v>
      </c>
      <c r="AG23" s="632">
        <f t="shared" si="4"/>
      </c>
      <c r="AH23" s="633" t="s">
        <v>216</v>
      </c>
      <c r="AI23" s="634">
        <f t="shared" si="0"/>
      </c>
      <c r="AJ23" s="214"/>
      <c r="AK23" s="657" t="str">
        <f t="shared" si="5"/>
        <v>○</v>
      </c>
      <c r="AL23" s="658">
        <f t="shared" si="6"/>
      </c>
      <c r="AM23" s="659"/>
      <c r="AN23" s="659"/>
      <c r="AO23" s="659"/>
      <c r="AP23" s="659"/>
      <c r="AQ23" s="659"/>
      <c r="AR23" s="659"/>
      <c r="AS23" s="659"/>
      <c r="AT23" s="659"/>
      <c r="AU23" s="660"/>
    </row>
    <row r="24" spans="1:47" ht="33" customHeight="1" thickBot="1">
      <c r="A24" s="617">
        <f t="shared" si="3"/>
        <v>13</v>
      </c>
      <c r="B24" s="618">
        <f>IF('基本情報入力シート'!C45="","",'基本情報入力シート'!C45)</f>
      </c>
      <c r="C24" s="619">
        <f>IF('基本情報入力シート'!D45="","",'基本情報入力シート'!D45)</f>
      </c>
      <c r="D24" s="620">
        <f>IF('基本情報入力シート'!E45="","",'基本情報入力シート'!E45)</f>
      </c>
      <c r="E24" s="620">
        <f>IF('基本情報入力シート'!F45="","",'基本情報入力シート'!F45)</f>
      </c>
      <c r="F24" s="620">
        <f>IF('基本情報入力シート'!G45="","",'基本情報入力シート'!G45)</f>
      </c>
      <c r="G24" s="620">
        <f>IF('基本情報入力シート'!H45="","",'基本情報入力シート'!H45)</f>
      </c>
      <c r="H24" s="620">
        <f>IF('基本情報入力シート'!I45="","",'基本情報入力シート'!I45)</f>
      </c>
      <c r="I24" s="620">
        <f>IF('基本情報入力シート'!J45="","",'基本情報入力シート'!J45)</f>
      </c>
      <c r="J24" s="620">
        <f>IF('基本情報入力シート'!K45="","",'基本情報入力シート'!K45)</f>
      </c>
      <c r="K24" s="621">
        <f>IF('基本情報入力シート'!L45="","",'基本情報入力シート'!L45)</f>
      </c>
      <c r="L24" s="622">
        <f>IF('基本情報入力シート'!M45="","",'基本情報入力シート'!M45)</f>
      </c>
      <c r="M24" s="622">
        <f>IF('基本情報入力シート'!R45="","",'基本情報入力シート'!R45)</f>
      </c>
      <c r="N24" s="622">
        <f>IF('基本情報入力シート'!W45="","",'基本情報入力シート'!W45)</f>
      </c>
      <c r="O24" s="617">
        <f>IF('基本情報入力シート'!X45="","",'基本情報入力シート'!X45)</f>
      </c>
      <c r="P24" s="623">
        <f>IF('基本情報入力シート'!Y45="","",'基本情報入力シート'!Y45)</f>
      </c>
      <c r="Q24" s="624">
        <f>IF('基本情報入力シート'!Z45="","",'基本情報入力シート'!Z45)</f>
      </c>
      <c r="R24" s="651">
        <f>IF('基本情報入力シート'!AA45="","",'基本情報入力シート'!AA45)</f>
      </c>
      <c r="S24" s="652"/>
      <c r="T24" s="653"/>
      <c r="U24" s="654">
        <f>IF(P24="","",VLOOKUP(P24,'【参考】数式用'!$A$5:$I$28,MATCH(T24,'【参考】数式用'!$H$4:$I$4,0)+7,0))</f>
      </c>
      <c r="V24" s="655"/>
      <c r="W24" s="260" t="s">
        <v>211</v>
      </c>
      <c r="X24" s="656"/>
      <c r="Y24" s="257" t="s">
        <v>212</v>
      </c>
      <c r="Z24" s="656"/>
      <c r="AA24" s="409" t="s">
        <v>213</v>
      </c>
      <c r="AB24" s="656"/>
      <c r="AC24" s="257" t="s">
        <v>212</v>
      </c>
      <c r="AD24" s="656"/>
      <c r="AE24" s="257" t="s">
        <v>214</v>
      </c>
      <c r="AF24" s="631" t="s">
        <v>215</v>
      </c>
      <c r="AG24" s="632">
        <f t="shared" si="4"/>
      </c>
      <c r="AH24" s="633" t="s">
        <v>216</v>
      </c>
      <c r="AI24" s="634">
        <f t="shared" si="0"/>
      </c>
      <c r="AJ24" s="214"/>
      <c r="AK24" s="657" t="str">
        <f t="shared" si="5"/>
        <v>○</v>
      </c>
      <c r="AL24" s="658">
        <f t="shared" si="6"/>
      </c>
      <c r="AM24" s="659"/>
      <c r="AN24" s="659"/>
      <c r="AO24" s="659"/>
      <c r="AP24" s="659"/>
      <c r="AQ24" s="659"/>
      <c r="AR24" s="659"/>
      <c r="AS24" s="659"/>
      <c r="AT24" s="659"/>
      <c r="AU24" s="660"/>
    </row>
    <row r="25" spans="1:47" ht="33" customHeight="1" thickBot="1">
      <c r="A25" s="617">
        <f t="shared" si="3"/>
        <v>14</v>
      </c>
      <c r="B25" s="618">
        <f>IF('基本情報入力シート'!C46="","",'基本情報入力シート'!C46)</f>
      </c>
      <c r="C25" s="619">
        <f>IF('基本情報入力シート'!D46="","",'基本情報入力シート'!D46)</f>
      </c>
      <c r="D25" s="620">
        <f>IF('基本情報入力シート'!E46="","",'基本情報入力シート'!E46)</f>
      </c>
      <c r="E25" s="620">
        <f>IF('基本情報入力シート'!F46="","",'基本情報入力シート'!F46)</f>
      </c>
      <c r="F25" s="620">
        <f>IF('基本情報入力シート'!G46="","",'基本情報入力シート'!G46)</f>
      </c>
      <c r="G25" s="620">
        <f>IF('基本情報入力シート'!H46="","",'基本情報入力シート'!H46)</f>
      </c>
      <c r="H25" s="620">
        <f>IF('基本情報入力シート'!I46="","",'基本情報入力シート'!I46)</f>
      </c>
      <c r="I25" s="620">
        <f>IF('基本情報入力シート'!J46="","",'基本情報入力シート'!J46)</f>
      </c>
      <c r="J25" s="620">
        <f>IF('基本情報入力シート'!K46="","",'基本情報入力シート'!K46)</f>
      </c>
      <c r="K25" s="621">
        <f>IF('基本情報入力シート'!L46="","",'基本情報入力シート'!L46)</f>
      </c>
      <c r="L25" s="622">
        <f>IF('基本情報入力シート'!M46="","",'基本情報入力シート'!M46)</f>
      </c>
      <c r="M25" s="622">
        <f>IF('基本情報入力シート'!R46="","",'基本情報入力シート'!R46)</f>
      </c>
      <c r="N25" s="622">
        <f>IF('基本情報入力シート'!W46="","",'基本情報入力シート'!W46)</f>
      </c>
      <c r="O25" s="617">
        <f>IF('基本情報入力シート'!X46="","",'基本情報入力シート'!X46)</f>
      </c>
      <c r="P25" s="623">
        <f>IF('基本情報入力シート'!Y46="","",'基本情報入力シート'!Y46)</f>
      </c>
      <c r="Q25" s="624">
        <f>IF('基本情報入力シート'!Z46="","",'基本情報入力シート'!Z46)</f>
      </c>
      <c r="R25" s="651">
        <f>IF('基本情報入力シート'!AA46="","",'基本情報入力シート'!AA46)</f>
      </c>
      <c r="S25" s="652"/>
      <c r="T25" s="653"/>
      <c r="U25" s="654">
        <f>IF(P25="","",VLOOKUP(P25,'【参考】数式用'!$A$5:$I$28,MATCH(T25,'【参考】数式用'!$H$4:$I$4,0)+7,0))</f>
      </c>
      <c r="V25" s="655"/>
      <c r="W25" s="260" t="s">
        <v>211</v>
      </c>
      <c r="X25" s="656"/>
      <c r="Y25" s="257" t="s">
        <v>212</v>
      </c>
      <c r="Z25" s="656"/>
      <c r="AA25" s="409" t="s">
        <v>213</v>
      </c>
      <c r="AB25" s="656"/>
      <c r="AC25" s="257" t="s">
        <v>212</v>
      </c>
      <c r="AD25" s="656"/>
      <c r="AE25" s="257" t="s">
        <v>214</v>
      </c>
      <c r="AF25" s="631" t="s">
        <v>215</v>
      </c>
      <c r="AG25" s="632">
        <f t="shared" si="4"/>
      </c>
      <c r="AH25" s="633" t="s">
        <v>216</v>
      </c>
      <c r="AI25" s="634">
        <f t="shared" si="0"/>
      </c>
      <c r="AJ25" s="214"/>
      <c r="AK25" s="657" t="str">
        <f t="shared" si="5"/>
        <v>○</v>
      </c>
      <c r="AL25" s="658">
        <f t="shared" si="6"/>
      </c>
      <c r="AM25" s="659"/>
      <c r="AN25" s="659"/>
      <c r="AO25" s="659"/>
      <c r="AP25" s="659"/>
      <c r="AQ25" s="659"/>
      <c r="AR25" s="659"/>
      <c r="AS25" s="659"/>
      <c r="AT25" s="659"/>
      <c r="AU25" s="660"/>
    </row>
    <row r="26" spans="1:47" ht="33" customHeight="1" thickBot="1">
      <c r="A26" s="617">
        <f t="shared" si="3"/>
        <v>15</v>
      </c>
      <c r="B26" s="618">
        <f>IF('基本情報入力シート'!C47="","",'基本情報入力シート'!C47)</f>
      </c>
      <c r="C26" s="619">
        <f>IF('基本情報入力シート'!D47="","",'基本情報入力シート'!D47)</f>
      </c>
      <c r="D26" s="620">
        <f>IF('基本情報入力シート'!E47="","",'基本情報入力シート'!E47)</f>
      </c>
      <c r="E26" s="620">
        <f>IF('基本情報入力シート'!F47="","",'基本情報入力シート'!F47)</f>
      </c>
      <c r="F26" s="620">
        <f>IF('基本情報入力シート'!G47="","",'基本情報入力シート'!G47)</f>
      </c>
      <c r="G26" s="620">
        <f>IF('基本情報入力シート'!H47="","",'基本情報入力シート'!H47)</f>
      </c>
      <c r="H26" s="620">
        <f>IF('基本情報入力シート'!I47="","",'基本情報入力シート'!I47)</f>
      </c>
      <c r="I26" s="620">
        <f>IF('基本情報入力シート'!J47="","",'基本情報入力シート'!J47)</f>
      </c>
      <c r="J26" s="620">
        <f>IF('基本情報入力シート'!K47="","",'基本情報入力シート'!K47)</f>
      </c>
      <c r="K26" s="621">
        <f>IF('基本情報入力シート'!L47="","",'基本情報入力シート'!L47)</f>
      </c>
      <c r="L26" s="622">
        <f>IF('基本情報入力シート'!M47="","",'基本情報入力シート'!M47)</f>
      </c>
      <c r="M26" s="622">
        <f>IF('基本情報入力シート'!R47="","",'基本情報入力シート'!R47)</f>
      </c>
      <c r="N26" s="622">
        <f>IF('基本情報入力シート'!W47="","",'基本情報入力シート'!W47)</f>
      </c>
      <c r="O26" s="617">
        <f>IF('基本情報入力シート'!X47="","",'基本情報入力シート'!X47)</f>
      </c>
      <c r="P26" s="623">
        <f>IF('基本情報入力シート'!Y47="","",'基本情報入力シート'!Y47)</f>
      </c>
      <c r="Q26" s="624">
        <f>IF('基本情報入力シート'!Z47="","",'基本情報入力シート'!Z47)</f>
      </c>
      <c r="R26" s="651">
        <f>IF('基本情報入力シート'!AA47="","",'基本情報入力シート'!AA47)</f>
      </c>
      <c r="S26" s="652"/>
      <c r="T26" s="653"/>
      <c r="U26" s="654">
        <f>IF(P26="","",VLOOKUP(P26,'【参考】数式用'!$A$5:$I$28,MATCH(T26,'【参考】数式用'!$H$4:$I$4,0)+7,0))</f>
      </c>
      <c r="V26" s="655"/>
      <c r="W26" s="260" t="s">
        <v>211</v>
      </c>
      <c r="X26" s="656"/>
      <c r="Y26" s="257" t="s">
        <v>212</v>
      </c>
      <c r="Z26" s="656"/>
      <c r="AA26" s="409" t="s">
        <v>213</v>
      </c>
      <c r="AB26" s="656"/>
      <c r="AC26" s="257" t="s">
        <v>212</v>
      </c>
      <c r="AD26" s="656"/>
      <c r="AE26" s="257" t="s">
        <v>214</v>
      </c>
      <c r="AF26" s="631" t="s">
        <v>215</v>
      </c>
      <c r="AG26" s="632">
        <f t="shared" si="4"/>
      </c>
      <c r="AH26" s="633" t="s">
        <v>216</v>
      </c>
      <c r="AI26" s="634">
        <f t="shared" si="0"/>
      </c>
      <c r="AJ26" s="214"/>
      <c r="AK26" s="657" t="str">
        <f t="shared" si="5"/>
        <v>○</v>
      </c>
      <c r="AL26" s="658">
        <f t="shared" si="6"/>
      </c>
      <c r="AM26" s="659"/>
      <c r="AN26" s="659"/>
      <c r="AO26" s="659"/>
      <c r="AP26" s="659"/>
      <c r="AQ26" s="659"/>
      <c r="AR26" s="659"/>
      <c r="AS26" s="659"/>
      <c r="AT26" s="659"/>
      <c r="AU26" s="660"/>
    </row>
    <row r="27" spans="1:47" ht="33" customHeight="1" thickBot="1">
      <c r="A27" s="617">
        <f t="shared" si="3"/>
        <v>16</v>
      </c>
      <c r="B27" s="618">
        <f>IF('基本情報入力シート'!C48="","",'基本情報入力シート'!C48)</f>
      </c>
      <c r="C27" s="619">
        <f>IF('基本情報入力シート'!D48="","",'基本情報入力シート'!D48)</f>
      </c>
      <c r="D27" s="620">
        <f>IF('基本情報入力シート'!E48="","",'基本情報入力シート'!E48)</f>
      </c>
      <c r="E27" s="620">
        <f>IF('基本情報入力シート'!F48="","",'基本情報入力シート'!F48)</f>
      </c>
      <c r="F27" s="620">
        <f>IF('基本情報入力シート'!G48="","",'基本情報入力シート'!G48)</f>
      </c>
      <c r="G27" s="620">
        <f>IF('基本情報入力シート'!H48="","",'基本情報入力シート'!H48)</f>
      </c>
      <c r="H27" s="620">
        <f>IF('基本情報入力シート'!I48="","",'基本情報入力シート'!I48)</f>
      </c>
      <c r="I27" s="620">
        <f>IF('基本情報入力シート'!J48="","",'基本情報入力シート'!J48)</f>
      </c>
      <c r="J27" s="620">
        <f>IF('基本情報入力シート'!K48="","",'基本情報入力シート'!K48)</f>
      </c>
      <c r="K27" s="621">
        <f>IF('基本情報入力シート'!L48="","",'基本情報入力シート'!L48)</f>
      </c>
      <c r="L27" s="622">
        <f>IF('基本情報入力シート'!M48="","",'基本情報入力シート'!M48)</f>
      </c>
      <c r="M27" s="622">
        <f>IF('基本情報入力シート'!R48="","",'基本情報入力シート'!R48)</f>
      </c>
      <c r="N27" s="622">
        <f>IF('基本情報入力シート'!W48="","",'基本情報入力シート'!W48)</f>
      </c>
      <c r="O27" s="617">
        <f>IF('基本情報入力シート'!X48="","",'基本情報入力シート'!X48)</f>
      </c>
      <c r="P27" s="623">
        <f>IF('基本情報入力シート'!Y48="","",'基本情報入力シート'!Y48)</f>
      </c>
      <c r="Q27" s="624">
        <f>IF('基本情報入力シート'!Z48="","",'基本情報入力シート'!Z48)</f>
      </c>
      <c r="R27" s="651">
        <f>IF('基本情報入力シート'!AA48="","",'基本情報入力シート'!AA48)</f>
      </c>
      <c r="S27" s="652"/>
      <c r="T27" s="653"/>
      <c r="U27" s="654">
        <f>IF(P27="","",VLOOKUP(P27,'【参考】数式用'!$A$5:$I$28,MATCH(T27,'【参考】数式用'!$H$4:$I$4,0)+7,0))</f>
      </c>
      <c r="V27" s="655"/>
      <c r="W27" s="260" t="s">
        <v>211</v>
      </c>
      <c r="X27" s="656"/>
      <c r="Y27" s="257" t="s">
        <v>212</v>
      </c>
      <c r="Z27" s="656"/>
      <c r="AA27" s="409" t="s">
        <v>213</v>
      </c>
      <c r="AB27" s="656"/>
      <c r="AC27" s="257" t="s">
        <v>212</v>
      </c>
      <c r="AD27" s="656"/>
      <c r="AE27" s="257" t="s">
        <v>214</v>
      </c>
      <c r="AF27" s="631" t="s">
        <v>215</v>
      </c>
      <c r="AG27" s="632">
        <f t="shared" si="4"/>
      </c>
      <c r="AH27" s="633" t="s">
        <v>216</v>
      </c>
      <c r="AI27" s="634">
        <f t="shared" si="0"/>
      </c>
      <c r="AJ27" s="214"/>
      <c r="AK27" s="657" t="str">
        <f t="shared" si="5"/>
        <v>○</v>
      </c>
      <c r="AL27" s="658">
        <f t="shared" si="6"/>
      </c>
      <c r="AM27" s="659"/>
      <c r="AN27" s="659"/>
      <c r="AO27" s="659"/>
      <c r="AP27" s="659"/>
      <c r="AQ27" s="659"/>
      <c r="AR27" s="659"/>
      <c r="AS27" s="659"/>
      <c r="AT27" s="659"/>
      <c r="AU27" s="660"/>
    </row>
    <row r="28" spans="1:47" ht="33" customHeight="1" thickBot="1">
      <c r="A28" s="617">
        <f t="shared" si="3"/>
        <v>17</v>
      </c>
      <c r="B28" s="618">
        <f>IF('基本情報入力シート'!C49="","",'基本情報入力シート'!C49)</f>
      </c>
      <c r="C28" s="619">
        <f>IF('基本情報入力シート'!D49="","",'基本情報入力シート'!D49)</f>
      </c>
      <c r="D28" s="620">
        <f>IF('基本情報入力シート'!E49="","",'基本情報入力シート'!E49)</f>
      </c>
      <c r="E28" s="620">
        <f>IF('基本情報入力シート'!F49="","",'基本情報入力シート'!F49)</f>
      </c>
      <c r="F28" s="620">
        <f>IF('基本情報入力シート'!G49="","",'基本情報入力シート'!G49)</f>
      </c>
      <c r="G28" s="620">
        <f>IF('基本情報入力シート'!H49="","",'基本情報入力シート'!H49)</f>
      </c>
      <c r="H28" s="620">
        <f>IF('基本情報入力シート'!I49="","",'基本情報入力シート'!I49)</f>
      </c>
      <c r="I28" s="620">
        <f>IF('基本情報入力シート'!J49="","",'基本情報入力シート'!J49)</f>
      </c>
      <c r="J28" s="620">
        <f>IF('基本情報入力シート'!K49="","",'基本情報入力シート'!K49)</f>
      </c>
      <c r="K28" s="621">
        <f>IF('基本情報入力シート'!L49="","",'基本情報入力シート'!L49)</f>
      </c>
      <c r="L28" s="622">
        <f>IF('基本情報入力シート'!M49="","",'基本情報入力シート'!M49)</f>
      </c>
      <c r="M28" s="622">
        <f>IF('基本情報入力シート'!R49="","",'基本情報入力シート'!R49)</f>
      </c>
      <c r="N28" s="622">
        <f>IF('基本情報入力シート'!W49="","",'基本情報入力シート'!W49)</f>
      </c>
      <c r="O28" s="617">
        <f>IF('基本情報入力シート'!X49="","",'基本情報入力シート'!X49)</f>
      </c>
      <c r="P28" s="623">
        <f>IF('基本情報入力シート'!Y49="","",'基本情報入力シート'!Y49)</f>
      </c>
      <c r="Q28" s="624">
        <f>IF('基本情報入力シート'!Z49="","",'基本情報入力シート'!Z49)</f>
      </c>
      <c r="R28" s="651">
        <f>IF('基本情報入力シート'!AA49="","",'基本情報入力シート'!AA49)</f>
      </c>
      <c r="S28" s="652"/>
      <c r="T28" s="653"/>
      <c r="U28" s="654">
        <f>IF(P28="","",VLOOKUP(P28,'【参考】数式用'!$A$5:$I$28,MATCH(T28,'【参考】数式用'!$H$4:$I$4,0)+7,0))</f>
      </c>
      <c r="V28" s="655"/>
      <c r="W28" s="260" t="s">
        <v>211</v>
      </c>
      <c r="X28" s="656"/>
      <c r="Y28" s="257" t="s">
        <v>212</v>
      </c>
      <c r="Z28" s="656"/>
      <c r="AA28" s="409" t="s">
        <v>213</v>
      </c>
      <c r="AB28" s="656"/>
      <c r="AC28" s="257" t="s">
        <v>212</v>
      </c>
      <c r="AD28" s="656"/>
      <c r="AE28" s="257" t="s">
        <v>214</v>
      </c>
      <c r="AF28" s="631" t="s">
        <v>215</v>
      </c>
      <c r="AG28" s="632">
        <f t="shared" si="4"/>
      </c>
      <c r="AH28" s="633" t="s">
        <v>216</v>
      </c>
      <c r="AI28" s="634">
        <f t="shared" si="0"/>
      </c>
      <c r="AJ28" s="214"/>
      <c r="AK28" s="657" t="str">
        <f t="shared" si="5"/>
        <v>○</v>
      </c>
      <c r="AL28" s="658">
        <f t="shared" si="6"/>
      </c>
      <c r="AM28" s="659"/>
      <c r="AN28" s="659"/>
      <c r="AO28" s="659"/>
      <c r="AP28" s="659"/>
      <c r="AQ28" s="659"/>
      <c r="AR28" s="659"/>
      <c r="AS28" s="659"/>
      <c r="AT28" s="659"/>
      <c r="AU28" s="660"/>
    </row>
    <row r="29" spans="1:47" ht="33" customHeight="1" thickBot="1">
      <c r="A29" s="617">
        <f t="shared" si="3"/>
        <v>18</v>
      </c>
      <c r="B29" s="618">
        <f>IF('基本情報入力シート'!C50="","",'基本情報入力シート'!C50)</f>
      </c>
      <c r="C29" s="619">
        <f>IF('基本情報入力シート'!D50="","",'基本情報入力シート'!D50)</f>
      </c>
      <c r="D29" s="620">
        <f>IF('基本情報入力シート'!E50="","",'基本情報入力シート'!E50)</f>
      </c>
      <c r="E29" s="620">
        <f>IF('基本情報入力シート'!F50="","",'基本情報入力シート'!F50)</f>
      </c>
      <c r="F29" s="620">
        <f>IF('基本情報入力シート'!G50="","",'基本情報入力シート'!G50)</f>
      </c>
      <c r="G29" s="620">
        <f>IF('基本情報入力シート'!H50="","",'基本情報入力シート'!H50)</f>
      </c>
      <c r="H29" s="620">
        <f>IF('基本情報入力シート'!I50="","",'基本情報入力シート'!I50)</f>
      </c>
      <c r="I29" s="620">
        <f>IF('基本情報入力シート'!J50="","",'基本情報入力シート'!J50)</f>
      </c>
      <c r="J29" s="620">
        <f>IF('基本情報入力シート'!K50="","",'基本情報入力シート'!K50)</f>
      </c>
      <c r="K29" s="621">
        <f>IF('基本情報入力シート'!L50="","",'基本情報入力シート'!L50)</f>
      </c>
      <c r="L29" s="622">
        <f>IF('基本情報入力シート'!M50="","",'基本情報入力シート'!M50)</f>
      </c>
      <c r="M29" s="622">
        <f>IF('基本情報入力シート'!R50="","",'基本情報入力シート'!R50)</f>
      </c>
      <c r="N29" s="622">
        <f>IF('基本情報入力シート'!W50="","",'基本情報入力シート'!W50)</f>
      </c>
      <c r="O29" s="617">
        <f>IF('基本情報入力シート'!X50="","",'基本情報入力シート'!X50)</f>
      </c>
      <c r="P29" s="623">
        <f>IF('基本情報入力シート'!Y50="","",'基本情報入力シート'!Y50)</f>
      </c>
      <c r="Q29" s="624">
        <f>IF('基本情報入力シート'!Z50="","",'基本情報入力シート'!Z50)</f>
      </c>
      <c r="R29" s="651">
        <f>IF('基本情報入力シート'!AA50="","",'基本情報入力シート'!AA50)</f>
      </c>
      <c r="S29" s="652"/>
      <c r="T29" s="653"/>
      <c r="U29" s="654">
        <f>IF(P29="","",VLOOKUP(P29,'【参考】数式用'!$A$5:$I$28,MATCH(T29,'【参考】数式用'!$H$4:$I$4,0)+7,0))</f>
      </c>
      <c r="V29" s="655"/>
      <c r="W29" s="260" t="s">
        <v>211</v>
      </c>
      <c r="X29" s="656"/>
      <c r="Y29" s="257" t="s">
        <v>212</v>
      </c>
      <c r="Z29" s="656"/>
      <c r="AA29" s="409" t="s">
        <v>213</v>
      </c>
      <c r="AB29" s="656"/>
      <c r="AC29" s="257" t="s">
        <v>212</v>
      </c>
      <c r="AD29" s="656"/>
      <c r="AE29" s="257" t="s">
        <v>214</v>
      </c>
      <c r="AF29" s="631" t="s">
        <v>215</v>
      </c>
      <c r="AG29" s="632">
        <f t="shared" si="4"/>
      </c>
      <c r="AH29" s="633" t="s">
        <v>216</v>
      </c>
      <c r="AI29" s="634">
        <f t="shared" si="0"/>
      </c>
      <c r="AJ29" s="214"/>
      <c r="AK29" s="657" t="str">
        <f t="shared" si="5"/>
        <v>○</v>
      </c>
      <c r="AL29" s="658">
        <f t="shared" si="6"/>
      </c>
      <c r="AM29" s="659"/>
      <c r="AN29" s="659"/>
      <c r="AO29" s="659"/>
      <c r="AP29" s="659"/>
      <c r="AQ29" s="659"/>
      <c r="AR29" s="659"/>
      <c r="AS29" s="659"/>
      <c r="AT29" s="659"/>
      <c r="AU29" s="660"/>
    </row>
    <row r="30" spans="1:47" ht="33" customHeight="1" thickBot="1">
      <c r="A30" s="617">
        <f t="shared" si="3"/>
        <v>19</v>
      </c>
      <c r="B30" s="618">
        <f>IF('基本情報入力シート'!C51="","",'基本情報入力シート'!C51)</f>
      </c>
      <c r="C30" s="619">
        <f>IF('基本情報入力シート'!D51="","",'基本情報入力シート'!D51)</f>
      </c>
      <c r="D30" s="620">
        <f>IF('基本情報入力シート'!E51="","",'基本情報入力シート'!E51)</f>
      </c>
      <c r="E30" s="620">
        <f>IF('基本情報入力シート'!F51="","",'基本情報入力シート'!F51)</f>
      </c>
      <c r="F30" s="620">
        <f>IF('基本情報入力シート'!G51="","",'基本情報入力シート'!G51)</f>
      </c>
      <c r="G30" s="620">
        <f>IF('基本情報入力シート'!H51="","",'基本情報入力シート'!H51)</f>
      </c>
      <c r="H30" s="620">
        <f>IF('基本情報入力シート'!I51="","",'基本情報入力シート'!I51)</f>
      </c>
      <c r="I30" s="620">
        <f>IF('基本情報入力シート'!J51="","",'基本情報入力シート'!J51)</f>
      </c>
      <c r="J30" s="620">
        <f>IF('基本情報入力シート'!K51="","",'基本情報入力シート'!K51)</f>
      </c>
      <c r="K30" s="621">
        <f>IF('基本情報入力シート'!L51="","",'基本情報入力シート'!L51)</f>
      </c>
      <c r="L30" s="622">
        <f>IF('基本情報入力シート'!M51="","",'基本情報入力シート'!M51)</f>
      </c>
      <c r="M30" s="622">
        <f>IF('基本情報入力シート'!R51="","",'基本情報入力シート'!R51)</f>
      </c>
      <c r="N30" s="622">
        <f>IF('基本情報入力シート'!W51="","",'基本情報入力シート'!W51)</f>
      </c>
      <c r="O30" s="617">
        <f>IF('基本情報入力シート'!X51="","",'基本情報入力シート'!X51)</f>
      </c>
      <c r="P30" s="623">
        <f>IF('基本情報入力シート'!Y51="","",'基本情報入力シート'!Y51)</f>
      </c>
      <c r="Q30" s="624">
        <f>IF('基本情報入力シート'!Z51="","",'基本情報入力シート'!Z51)</f>
      </c>
      <c r="R30" s="651">
        <f>IF('基本情報入力シート'!AA51="","",'基本情報入力シート'!AA51)</f>
      </c>
      <c r="S30" s="652"/>
      <c r="T30" s="653"/>
      <c r="U30" s="654">
        <f>IF(P30="","",VLOOKUP(P30,'【参考】数式用'!$A$5:$I$28,MATCH(T30,'【参考】数式用'!$H$4:$I$4,0)+7,0))</f>
      </c>
      <c r="V30" s="655"/>
      <c r="W30" s="260" t="s">
        <v>211</v>
      </c>
      <c r="X30" s="656"/>
      <c r="Y30" s="257" t="s">
        <v>212</v>
      </c>
      <c r="Z30" s="656"/>
      <c r="AA30" s="409" t="s">
        <v>213</v>
      </c>
      <c r="AB30" s="656"/>
      <c r="AC30" s="257" t="s">
        <v>212</v>
      </c>
      <c r="AD30" s="656"/>
      <c r="AE30" s="257" t="s">
        <v>214</v>
      </c>
      <c r="AF30" s="631" t="s">
        <v>215</v>
      </c>
      <c r="AG30" s="632">
        <f t="shared" si="4"/>
      </c>
      <c r="AH30" s="633" t="s">
        <v>216</v>
      </c>
      <c r="AI30" s="634">
        <f t="shared" si="0"/>
      </c>
      <c r="AJ30" s="214"/>
      <c r="AK30" s="657" t="str">
        <f t="shared" si="5"/>
        <v>○</v>
      </c>
      <c r="AL30" s="658">
        <f t="shared" si="6"/>
      </c>
      <c r="AM30" s="659"/>
      <c r="AN30" s="659"/>
      <c r="AO30" s="659"/>
      <c r="AP30" s="659"/>
      <c r="AQ30" s="659"/>
      <c r="AR30" s="659"/>
      <c r="AS30" s="659"/>
      <c r="AT30" s="659"/>
      <c r="AU30" s="660"/>
    </row>
    <row r="31" spans="1:47" ht="33" customHeight="1" thickBot="1">
      <c r="A31" s="617">
        <f t="shared" si="3"/>
        <v>20</v>
      </c>
      <c r="B31" s="618">
        <f>IF('基本情報入力シート'!C52="","",'基本情報入力シート'!C52)</f>
      </c>
      <c r="C31" s="619">
        <f>IF('基本情報入力シート'!D52="","",'基本情報入力シート'!D52)</f>
      </c>
      <c r="D31" s="620">
        <f>IF('基本情報入力シート'!E52="","",'基本情報入力シート'!E52)</f>
      </c>
      <c r="E31" s="620">
        <f>IF('基本情報入力シート'!F52="","",'基本情報入力シート'!F52)</f>
      </c>
      <c r="F31" s="620">
        <f>IF('基本情報入力シート'!G52="","",'基本情報入力シート'!G52)</f>
      </c>
      <c r="G31" s="620">
        <f>IF('基本情報入力シート'!H52="","",'基本情報入力シート'!H52)</f>
      </c>
      <c r="H31" s="620">
        <f>IF('基本情報入力シート'!I52="","",'基本情報入力シート'!I52)</f>
      </c>
      <c r="I31" s="620">
        <f>IF('基本情報入力シート'!J52="","",'基本情報入力シート'!J52)</f>
      </c>
      <c r="J31" s="620">
        <f>IF('基本情報入力シート'!K52="","",'基本情報入力シート'!K52)</f>
      </c>
      <c r="K31" s="621">
        <f>IF('基本情報入力シート'!L52="","",'基本情報入力シート'!L52)</f>
      </c>
      <c r="L31" s="622">
        <f>IF('基本情報入力シート'!M52="","",'基本情報入力シート'!M52)</f>
      </c>
      <c r="M31" s="622">
        <f>IF('基本情報入力シート'!R52="","",'基本情報入力シート'!R52)</f>
      </c>
      <c r="N31" s="622">
        <f>IF('基本情報入力シート'!W52="","",'基本情報入力シート'!W52)</f>
      </c>
      <c r="O31" s="617">
        <f>IF('基本情報入力シート'!X52="","",'基本情報入力シート'!X52)</f>
      </c>
      <c r="P31" s="623">
        <f>IF('基本情報入力シート'!Y52="","",'基本情報入力シート'!Y52)</f>
      </c>
      <c r="Q31" s="624">
        <f>IF('基本情報入力シート'!Z52="","",'基本情報入力シート'!Z52)</f>
      </c>
      <c r="R31" s="651">
        <f>IF('基本情報入力シート'!AA52="","",'基本情報入力シート'!AA52)</f>
      </c>
      <c r="S31" s="652"/>
      <c r="T31" s="653"/>
      <c r="U31" s="654">
        <f>IF(P31="","",VLOOKUP(P31,'【参考】数式用'!$A$5:$I$28,MATCH(T31,'【参考】数式用'!$H$4:$I$4,0)+7,0))</f>
      </c>
      <c r="V31" s="655"/>
      <c r="W31" s="260" t="s">
        <v>211</v>
      </c>
      <c r="X31" s="656"/>
      <c r="Y31" s="257" t="s">
        <v>212</v>
      </c>
      <c r="Z31" s="656"/>
      <c r="AA31" s="409" t="s">
        <v>213</v>
      </c>
      <c r="AB31" s="656"/>
      <c r="AC31" s="257" t="s">
        <v>212</v>
      </c>
      <c r="AD31" s="656"/>
      <c r="AE31" s="257" t="s">
        <v>214</v>
      </c>
      <c r="AF31" s="631" t="s">
        <v>215</v>
      </c>
      <c r="AG31" s="632">
        <f t="shared" si="4"/>
      </c>
      <c r="AH31" s="633" t="s">
        <v>216</v>
      </c>
      <c r="AI31" s="634">
        <f t="shared" si="0"/>
      </c>
      <c r="AJ31" s="214"/>
      <c r="AK31" s="657" t="str">
        <f t="shared" si="5"/>
        <v>○</v>
      </c>
      <c r="AL31" s="658">
        <f t="shared" si="6"/>
      </c>
      <c r="AM31" s="659"/>
      <c r="AN31" s="659"/>
      <c r="AO31" s="659"/>
      <c r="AP31" s="659"/>
      <c r="AQ31" s="659"/>
      <c r="AR31" s="659"/>
      <c r="AS31" s="659"/>
      <c r="AT31" s="659"/>
      <c r="AU31" s="660"/>
    </row>
    <row r="32" spans="1:47" ht="33" customHeight="1" thickBot="1">
      <c r="A32" s="617">
        <f t="shared" si="3"/>
        <v>21</v>
      </c>
      <c r="B32" s="618">
        <f>IF('基本情報入力シート'!C53="","",'基本情報入力シート'!C53)</f>
      </c>
      <c r="C32" s="619">
        <f>IF('基本情報入力シート'!D53="","",'基本情報入力シート'!D53)</f>
      </c>
      <c r="D32" s="620">
        <f>IF('基本情報入力シート'!E53="","",'基本情報入力シート'!E53)</f>
      </c>
      <c r="E32" s="620">
        <f>IF('基本情報入力シート'!F53="","",'基本情報入力シート'!F53)</f>
      </c>
      <c r="F32" s="620">
        <f>IF('基本情報入力シート'!G53="","",'基本情報入力シート'!G53)</f>
      </c>
      <c r="G32" s="620">
        <f>IF('基本情報入力シート'!H53="","",'基本情報入力シート'!H53)</f>
      </c>
      <c r="H32" s="620">
        <f>IF('基本情報入力シート'!I53="","",'基本情報入力シート'!I53)</f>
      </c>
      <c r="I32" s="620">
        <f>IF('基本情報入力シート'!J53="","",'基本情報入力シート'!J53)</f>
      </c>
      <c r="J32" s="620">
        <f>IF('基本情報入力シート'!K53="","",'基本情報入力シート'!K53)</f>
      </c>
      <c r="K32" s="621">
        <f>IF('基本情報入力シート'!L53="","",'基本情報入力シート'!L53)</f>
      </c>
      <c r="L32" s="622">
        <f>IF('基本情報入力シート'!M53="","",'基本情報入力シート'!M53)</f>
      </c>
      <c r="M32" s="622">
        <f>IF('基本情報入力シート'!R53="","",'基本情報入力シート'!R53)</f>
      </c>
      <c r="N32" s="622">
        <f>IF('基本情報入力シート'!W53="","",'基本情報入力シート'!W53)</f>
      </c>
      <c r="O32" s="617">
        <f>IF('基本情報入力シート'!X53="","",'基本情報入力シート'!X53)</f>
      </c>
      <c r="P32" s="623">
        <f>IF('基本情報入力シート'!Y53="","",'基本情報入力シート'!Y53)</f>
      </c>
      <c r="Q32" s="624">
        <f>IF('基本情報入力シート'!Z53="","",'基本情報入力シート'!Z53)</f>
      </c>
      <c r="R32" s="651">
        <f>IF('基本情報入力シート'!AA53="","",'基本情報入力シート'!AA53)</f>
      </c>
      <c r="S32" s="652"/>
      <c r="T32" s="653"/>
      <c r="U32" s="654">
        <f>IF(P32="","",VLOOKUP(P32,'【参考】数式用'!$A$5:$I$28,MATCH(T32,'【参考】数式用'!$H$4:$I$4,0)+7,0))</f>
      </c>
      <c r="V32" s="655"/>
      <c r="W32" s="260" t="s">
        <v>211</v>
      </c>
      <c r="X32" s="656"/>
      <c r="Y32" s="257" t="s">
        <v>212</v>
      </c>
      <c r="Z32" s="656"/>
      <c r="AA32" s="409" t="s">
        <v>213</v>
      </c>
      <c r="AB32" s="656"/>
      <c r="AC32" s="257" t="s">
        <v>212</v>
      </c>
      <c r="AD32" s="656"/>
      <c r="AE32" s="257" t="s">
        <v>214</v>
      </c>
      <c r="AF32" s="631" t="s">
        <v>215</v>
      </c>
      <c r="AG32" s="632">
        <f t="shared" si="4"/>
      </c>
      <c r="AH32" s="633" t="s">
        <v>216</v>
      </c>
      <c r="AI32" s="634">
        <f t="shared" si="0"/>
      </c>
      <c r="AJ32" s="214"/>
      <c r="AK32" s="657" t="str">
        <f t="shared" si="5"/>
        <v>○</v>
      </c>
      <c r="AL32" s="658">
        <f t="shared" si="6"/>
      </c>
      <c r="AM32" s="659"/>
      <c r="AN32" s="659"/>
      <c r="AO32" s="659"/>
      <c r="AP32" s="659"/>
      <c r="AQ32" s="659"/>
      <c r="AR32" s="659"/>
      <c r="AS32" s="659"/>
      <c r="AT32" s="659"/>
      <c r="AU32" s="660"/>
    </row>
    <row r="33" spans="1:47" ht="33" customHeight="1" thickBot="1">
      <c r="A33" s="617">
        <f t="shared" si="3"/>
        <v>22</v>
      </c>
      <c r="B33" s="618">
        <f>IF('基本情報入力シート'!C54="","",'基本情報入力シート'!C54)</f>
      </c>
      <c r="C33" s="619">
        <f>IF('基本情報入力シート'!D54="","",'基本情報入力シート'!D54)</f>
      </c>
      <c r="D33" s="620">
        <f>IF('基本情報入力シート'!E54="","",'基本情報入力シート'!E54)</f>
      </c>
      <c r="E33" s="620">
        <f>IF('基本情報入力シート'!F54="","",'基本情報入力シート'!F54)</f>
      </c>
      <c r="F33" s="620">
        <f>IF('基本情報入力シート'!G54="","",'基本情報入力シート'!G54)</f>
      </c>
      <c r="G33" s="620">
        <f>IF('基本情報入力シート'!H54="","",'基本情報入力シート'!H54)</f>
      </c>
      <c r="H33" s="620">
        <f>IF('基本情報入力シート'!I54="","",'基本情報入力シート'!I54)</f>
      </c>
      <c r="I33" s="620">
        <f>IF('基本情報入力シート'!J54="","",'基本情報入力シート'!J54)</f>
      </c>
      <c r="J33" s="620">
        <f>IF('基本情報入力シート'!K54="","",'基本情報入力シート'!K54)</f>
      </c>
      <c r="K33" s="621">
        <f>IF('基本情報入力シート'!L54="","",'基本情報入力シート'!L54)</f>
      </c>
      <c r="L33" s="622">
        <f>IF('基本情報入力シート'!M54="","",'基本情報入力シート'!M54)</f>
      </c>
      <c r="M33" s="622">
        <f>IF('基本情報入力シート'!R54="","",'基本情報入力シート'!R54)</f>
      </c>
      <c r="N33" s="622">
        <f>IF('基本情報入力シート'!W54="","",'基本情報入力シート'!W54)</f>
      </c>
      <c r="O33" s="617">
        <f>IF('基本情報入力シート'!X54="","",'基本情報入力シート'!X54)</f>
      </c>
      <c r="P33" s="623">
        <f>IF('基本情報入力シート'!Y54="","",'基本情報入力シート'!Y54)</f>
      </c>
      <c r="Q33" s="624">
        <f>IF('基本情報入力シート'!Z54="","",'基本情報入力シート'!Z54)</f>
      </c>
      <c r="R33" s="651">
        <f>IF('基本情報入力シート'!AA54="","",'基本情報入力シート'!AA54)</f>
      </c>
      <c r="S33" s="652"/>
      <c r="T33" s="653"/>
      <c r="U33" s="654">
        <f>IF(P33="","",VLOOKUP(P33,'【参考】数式用'!$A$5:$I$28,MATCH(T33,'【参考】数式用'!$H$4:$I$4,0)+7,0))</f>
      </c>
      <c r="V33" s="655"/>
      <c r="W33" s="260" t="s">
        <v>211</v>
      </c>
      <c r="X33" s="656"/>
      <c r="Y33" s="257" t="s">
        <v>212</v>
      </c>
      <c r="Z33" s="656"/>
      <c r="AA33" s="409" t="s">
        <v>213</v>
      </c>
      <c r="AB33" s="656"/>
      <c r="AC33" s="257" t="s">
        <v>212</v>
      </c>
      <c r="AD33" s="656"/>
      <c r="AE33" s="257" t="s">
        <v>214</v>
      </c>
      <c r="AF33" s="631" t="s">
        <v>215</v>
      </c>
      <c r="AG33" s="632">
        <f t="shared" si="4"/>
      </c>
      <c r="AH33" s="633" t="s">
        <v>216</v>
      </c>
      <c r="AI33" s="634">
        <f t="shared" si="0"/>
      </c>
      <c r="AJ33" s="214"/>
      <c r="AK33" s="657" t="str">
        <f t="shared" si="5"/>
        <v>○</v>
      </c>
      <c r="AL33" s="658">
        <f t="shared" si="6"/>
      </c>
      <c r="AM33" s="659"/>
      <c r="AN33" s="659"/>
      <c r="AO33" s="659"/>
      <c r="AP33" s="659"/>
      <c r="AQ33" s="659"/>
      <c r="AR33" s="659"/>
      <c r="AS33" s="659"/>
      <c r="AT33" s="659"/>
      <c r="AU33" s="660"/>
    </row>
    <row r="34" spans="1:47" ht="33" customHeight="1" thickBot="1">
      <c r="A34" s="617">
        <f t="shared" si="3"/>
        <v>23</v>
      </c>
      <c r="B34" s="618">
        <f>IF('基本情報入力シート'!C55="","",'基本情報入力シート'!C55)</f>
      </c>
      <c r="C34" s="619">
        <f>IF('基本情報入力シート'!D55="","",'基本情報入力シート'!D55)</f>
      </c>
      <c r="D34" s="620">
        <f>IF('基本情報入力シート'!E55="","",'基本情報入力シート'!E55)</f>
      </c>
      <c r="E34" s="620">
        <f>IF('基本情報入力シート'!F55="","",'基本情報入力シート'!F55)</f>
      </c>
      <c r="F34" s="620">
        <f>IF('基本情報入力シート'!G55="","",'基本情報入力シート'!G55)</f>
      </c>
      <c r="G34" s="620">
        <f>IF('基本情報入力シート'!H55="","",'基本情報入力シート'!H55)</f>
      </c>
      <c r="H34" s="620">
        <f>IF('基本情報入力シート'!I55="","",'基本情報入力シート'!I55)</f>
      </c>
      <c r="I34" s="620">
        <f>IF('基本情報入力シート'!J55="","",'基本情報入力シート'!J55)</f>
      </c>
      <c r="J34" s="620">
        <f>IF('基本情報入力シート'!K55="","",'基本情報入力シート'!K55)</f>
      </c>
      <c r="K34" s="621">
        <f>IF('基本情報入力シート'!L55="","",'基本情報入力シート'!L55)</f>
      </c>
      <c r="L34" s="622">
        <f>IF('基本情報入力シート'!M55="","",'基本情報入力シート'!M55)</f>
      </c>
      <c r="M34" s="622">
        <f>IF('基本情報入力シート'!R55="","",'基本情報入力シート'!R55)</f>
      </c>
      <c r="N34" s="622">
        <f>IF('基本情報入力シート'!W55="","",'基本情報入力シート'!W55)</f>
      </c>
      <c r="O34" s="617">
        <f>IF('基本情報入力シート'!X55="","",'基本情報入力シート'!X55)</f>
      </c>
      <c r="P34" s="623">
        <f>IF('基本情報入力シート'!Y55="","",'基本情報入力シート'!Y55)</f>
      </c>
      <c r="Q34" s="624">
        <f>IF('基本情報入力シート'!Z55="","",'基本情報入力シート'!Z55)</f>
      </c>
      <c r="R34" s="651">
        <f>IF('基本情報入力シート'!AA55="","",'基本情報入力シート'!AA55)</f>
      </c>
      <c r="S34" s="652"/>
      <c r="T34" s="653"/>
      <c r="U34" s="654">
        <f>IF(P34="","",VLOOKUP(P34,'【参考】数式用'!$A$5:$I$28,MATCH(T34,'【参考】数式用'!$H$4:$I$4,0)+7,0))</f>
      </c>
      <c r="V34" s="655"/>
      <c r="W34" s="260" t="s">
        <v>211</v>
      </c>
      <c r="X34" s="656"/>
      <c r="Y34" s="257" t="s">
        <v>212</v>
      </c>
      <c r="Z34" s="656"/>
      <c r="AA34" s="409" t="s">
        <v>213</v>
      </c>
      <c r="AB34" s="656"/>
      <c r="AC34" s="257" t="s">
        <v>212</v>
      </c>
      <c r="AD34" s="656"/>
      <c r="AE34" s="257" t="s">
        <v>214</v>
      </c>
      <c r="AF34" s="631" t="s">
        <v>215</v>
      </c>
      <c r="AG34" s="632">
        <f t="shared" si="4"/>
      </c>
      <c r="AH34" s="633" t="s">
        <v>216</v>
      </c>
      <c r="AI34" s="634">
        <f t="shared" si="0"/>
      </c>
      <c r="AJ34" s="214"/>
      <c r="AK34" s="657" t="str">
        <f t="shared" si="5"/>
        <v>○</v>
      </c>
      <c r="AL34" s="658">
        <f t="shared" si="6"/>
      </c>
      <c r="AM34" s="659"/>
      <c r="AN34" s="659"/>
      <c r="AO34" s="659"/>
      <c r="AP34" s="659"/>
      <c r="AQ34" s="659"/>
      <c r="AR34" s="659"/>
      <c r="AS34" s="659"/>
      <c r="AT34" s="659"/>
      <c r="AU34" s="660"/>
    </row>
    <row r="35" spans="1:47" ht="33" customHeight="1" thickBot="1">
      <c r="A35" s="617">
        <f t="shared" si="3"/>
        <v>24</v>
      </c>
      <c r="B35" s="618">
        <f>IF('基本情報入力シート'!C56="","",'基本情報入力シート'!C56)</f>
      </c>
      <c r="C35" s="619">
        <f>IF('基本情報入力シート'!D56="","",'基本情報入力シート'!D56)</f>
      </c>
      <c r="D35" s="620">
        <f>IF('基本情報入力シート'!E56="","",'基本情報入力シート'!E56)</f>
      </c>
      <c r="E35" s="620">
        <f>IF('基本情報入力シート'!F56="","",'基本情報入力シート'!F56)</f>
      </c>
      <c r="F35" s="620">
        <f>IF('基本情報入力シート'!G56="","",'基本情報入力シート'!G56)</f>
      </c>
      <c r="G35" s="620">
        <f>IF('基本情報入力シート'!H56="","",'基本情報入力シート'!H56)</f>
      </c>
      <c r="H35" s="620">
        <f>IF('基本情報入力シート'!I56="","",'基本情報入力シート'!I56)</f>
      </c>
      <c r="I35" s="620">
        <f>IF('基本情報入力シート'!J56="","",'基本情報入力シート'!J56)</f>
      </c>
      <c r="J35" s="620">
        <f>IF('基本情報入力シート'!K56="","",'基本情報入力シート'!K56)</f>
      </c>
      <c r="K35" s="621">
        <f>IF('基本情報入力シート'!L56="","",'基本情報入力シート'!L56)</f>
      </c>
      <c r="L35" s="622">
        <f>IF('基本情報入力シート'!M56="","",'基本情報入力シート'!M56)</f>
      </c>
      <c r="M35" s="622">
        <f>IF('基本情報入力シート'!R56="","",'基本情報入力シート'!R56)</f>
      </c>
      <c r="N35" s="622">
        <f>IF('基本情報入力シート'!W56="","",'基本情報入力シート'!W56)</f>
      </c>
      <c r="O35" s="617">
        <f>IF('基本情報入力シート'!X56="","",'基本情報入力シート'!X56)</f>
      </c>
      <c r="P35" s="623">
        <f>IF('基本情報入力シート'!Y56="","",'基本情報入力シート'!Y56)</f>
      </c>
      <c r="Q35" s="624">
        <f>IF('基本情報入力シート'!Z56="","",'基本情報入力シート'!Z56)</f>
      </c>
      <c r="R35" s="651">
        <f>IF('基本情報入力シート'!AA56="","",'基本情報入力シート'!AA56)</f>
      </c>
      <c r="S35" s="652"/>
      <c r="T35" s="653"/>
      <c r="U35" s="654">
        <f>IF(P35="","",VLOOKUP(P35,'【参考】数式用'!$A$5:$I$28,MATCH(T35,'【参考】数式用'!$H$4:$I$4,0)+7,0))</f>
      </c>
      <c r="V35" s="655"/>
      <c r="W35" s="260" t="s">
        <v>211</v>
      </c>
      <c r="X35" s="656"/>
      <c r="Y35" s="257" t="s">
        <v>212</v>
      </c>
      <c r="Z35" s="656"/>
      <c r="AA35" s="409" t="s">
        <v>213</v>
      </c>
      <c r="AB35" s="656"/>
      <c r="AC35" s="257" t="s">
        <v>212</v>
      </c>
      <c r="AD35" s="656"/>
      <c r="AE35" s="257" t="s">
        <v>214</v>
      </c>
      <c r="AF35" s="631" t="s">
        <v>215</v>
      </c>
      <c r="AG35" s="632">
        <f t="shared" si="4"/>
      </c>
      <c r="AH35" s="633" t="s">
        <v>216</v>
      </c>
      <c r="AI35" s="634">
        <f t="shared" si="0"/>
      </c>
      <c r="AJ35" s="214"/>
      <c r="AK35" s="657" t="str">
        <f t="shared" si="5"/>
        <v>○</v>
      </c>
      <c r="AL35" s="658">
        <f t="shared" si="6"/>
      </c>
      <c r="AM35" s="659"/>
      <c r="AN35" s="659"/>
      <c r="AO35" s="659"/>
      <c r="AP35" s="659"/>
      <c r="AQ35" s="659"/>
      <c r="AR35" s="659"/>
      <c r="AS35" s="659"/>
      <c r="AT35" s="659"/>
      <c r="AU35" s="660"/>
    </row>
    <row r="36" spans="1:47" ht="33" customHeight="1" thickBot="1">
      <c r="A36" s="617">
        <f t="shared" si="3"/>
        <v>25</v>
      </c>
      <c r="B36" s="618">
        <f>IF('基本情報入力シート'!C57="","",'基本情報入力シート'!C57)</f>
      </c>
      <c r="C36" s="619">
        <f>IF('基本情報入力シート'!D57="","",'基本情報入力シート'!D57)</f>
      </c>
      <c r="D36" s="620">
        <f>IF('基本情報入力シート'!E57="","",'基本情報入力シート'!E57)</f>
      </c>
      <c r="E36" s="620">
        <f>IF('基本情報入力シート'!F57="","",'基本情報入力シート'!F57)</f>
      </c>
      <c r="F36" s="620">
        <f>IF('基本情報入力シート'!G57="","",'基本情報入力シート'!G57)</f>
      </c>
      <c r="G36" s="620">
        <f>IF('基本情報入力シート'!H57="","",'基本情報入力シート'!H57)</f>
      </c>
      <c r="H36" s="620">
        <f>IF('基本情報入力シート'!I57="","",'基本情報入力シート'!I57)</f>
      </c>
      <c r="I36" s="620">
        <f>IF('基本情報入力シート'!J57="","",'基本情報入力シート'!J57)</f>
      </c>
      <c r="J36" s="620">
        <f>IF('基本情報入力シート'!K57="","",'基本情報入力シート'!K57)</f>
      </c>
      <c r="K36" s="621">
        <f>IF('基本情報入力シート'!L57="","",'基本情報入力シート'!L57)</f>
      </c>
      <c r="L36" s="622">
        <f>IF('基本情報入力シート'!M57="","",'基本情報入力シート'!M57)</f>
      </c>
      <c r="M36" s="622">
        <f>IF('基本情報入力シート'!R57="","",'基本情報入力シート'!R57)</f>
      </c>
      <c r="N36" s="622">
        <f>IF('基本情報入力シート'!W57="","",'基本情報入力シート'!W57)</f>
      </c>
      <c r="O36" s="617">
        <f>IF('基本情報入力シート'!X57="","",'基本情報入力シート'!X57)</f>
      </c>
      <c r="P36" s="623">
        <f>IF('基本情報入力シート'!Y57="","",'基本情報入力シート'!Y57)</f>
      </c>
      <c r="Q36" s="624">
        <f>IF('基本情報入力シート'!Z57="","",'基本情報入力シート'!Z57)</f>
      </c>
      <c r="R36" s="651">
        <f>IF('基本情報入力シート'!AA57="","",'基本情報入力シート'!AA57)</f>
      </c>
      <c r="S36" s="652"/>
      <c r="T36" s="653"/>
      <c r="U36" s="654">
        <f>IF(P36="","",VLOOKUP(P36,'【参考】数式用'!$A$5:$I$28,MATCH(T36,'【参考】数式用'!$H$4:$I$4,0)+7,0))</f>
      </c>
      <c r="V36" s="655"/>
      <c r="W36" s="260" t="s">
        <v>211</v>
      </c>
      <c r="X36" s="656"/>
      <c r="Y36" s="257" t="s">
        <v>212</v>
      </c>
      <c r="Z36" s="656"/>
      <c r="AA36" s="409" t="s">
        <v>213</v>
      </c>
      <c r="AB36" s="656"/>
      <c r="AC36" s="257" t="s">
        <v>212</v>
      </c>
      <c r="AD36" s="656"/>
      <c r="AE36" s="257" t="s">
        <v>214</v>
      </c>
      <c r="AF36" s="631" t="s">
        <v>215</v>
      </c>
      <c r="AG36" s="632">
        <f t="shared" si="4"/>
      </c>
      <c r="AH36" s="633" t="s">
        <v>216</v>
      </c>
      <c r="AI36" s="634">
        <f t="shared" si="0"/>
      </c>
      <c r="AJ36" s="214"/>
      <c r="AK36" s="657" t="str">
        <f t="shared" si="5"/>
        <v>○</v>
      </c>
      <c r="AL36" s="658">
        <f t="shared" si="6"/>
      </c>
      <c r="AM36" s="659"/>
      <c r="AN36" s="659"/>
      <c r="AO36" s="659"/>
      <c r="AP36" s="659"/>
      <c r="AQ36" s="659"/>
      <c r="AR36" s="659"/>
      <c r="AS36" s="659"/>
      <c r="AT36" s="659"/>
      <c r="AU36" s="660"/>
    </row>
    <row r="37" spans="1:47" ht="33" customHeight="1" thickBot="1">
      <c r="A37" s="617">
        <f t="shared" si="3"/>
        <v>26</v>
      </c>
      <c r="B37" s="618">
        <f>IF('基本情報入力シート'!C58="","",'基本情報入力シート'!C58)</f>
      </c>
      <c r="C37" s="619">
        <f>IF('基本情報入力シート'!D58="","",'基本情報入力シート'!D58)</f>
      </c>
      <c r="D37" s="620">
        <f>IF('基本情報入力シート'!E58="","",'基本情報入力シート'!E58)</f>
      </c>
      <c r="E37" s="620">
        <f>IF('基本情報入力シート'!F58="","",'基本情報入力シート'!F58)</f>
      </c>
      <c r="F37" s="620">
        <f>IF('基本情報入力シート'!G58="","",'基本情報入力シート'!G58)</f>
      </c>
      <c r="G37" s="620">
        <f>IF('基本情報入力シート'!H58="","",'基本情報入力シート'!H58)</f>
      </c>
      <c r="H37" s="620">
        <f>IF('基本情報入力シート'!I58="","",'基本情報入力シート'!I58)</f>
      </c>
      <c r="I37" s="620">
        <f>IF('基本情報入力シート'!J58="","",'基本情報入力シート'!J58)</f>
      </c>
      <c r="J37" s="620">
        <f>IF('基本情報入力シート'!K58="","",'基本情報入力シート'!K58)</f>
      </c>
      <c r="K37" s="621">
        <f>IF('基本情報入力シート'!L58="","",'基本情報入力シート'!L58)</f>
      </c>
      <c r="L37" s="622">
        <f>IF('基本情報入力シート'!M58="","",'基本情報入力シート'!M58)</f>
      </c>
      <c r="M37" s="622">
        <f>IF('基本情報入力シート'!R58="","",'基本情報入力シート'!R58)</f>
      </c>
      <c r="N37" s="622">
        <f>IF('基本情報入力シート'!W58="","",'基本情報入力シート'!W58)</f>
      </c>
      <c r="O37" s="617">
        <f>IF('基本情報入力シート'!X58="","",'基本情報入力シート'!X58)</f>
      </c>
      <c r="P37" s="623">
        <f>IF('基本情報入力シート'!Y58="","",'基本情報入力シート'!Y58)</f>
      </c>
      <c r="Q37" s="624">
        <f>IF('基本情報入力シート'!Z58="","",'基本情報入力シート'!Z58)</f>
      </c>
      <c r="R37" s="651">
        <f>IF('基本情報入力シート'!AA58="","",'基本情報入力シート'!AA58)</f>
      </c>
      <c r="S37" s="652"/>
      <c r="T37" s="653"/>
      <c r="U37" s="654">
        <f>IF(P37="","",VLOOKUP(P37,'【参考】数式用'!$A$5:$I$28,MATCH(T37,'【参考】数式用'!$H$4:$I$4,0)+7,0))</f>
      </c>
      <c r="V37" s="655"/>
      <c r="W37" s="260" t="s">
        <v>211</v>
      </c>
      <c r="X37" s="656"/>
      <c r="Y37" s="257" t="s">
        <v>212</v>
      </c>
      <c r="Z37" s="656"/>
      <c r="AA37" s="409" t="s">
        <v>213</v>
      </c>
      <c r="AB37" s="656"/>
      <c r="AC37" s="257" t="s">
        <v>212</v>
      </c>
      <c r="AD37" s="656"/>
      <c r="AE37" s="257" t="s">
        <v>214</v>
      </c>
      <c r="AF37" s="631" t="s">
        <v>215</v>
      </c>
      <c r="AG37" s="632">
        <f t="shared" si="4"/>
      </c>
      <c r="AH37" s="633" t="s">
        <v>216</v>
      </c>
      <c r="AI37" s="634">
        <f t="shared" si="0"/>
      </c>
      <c r="AJ37" s="214"/>
      <c r="AK37" s="657" t="str">
        <f t="shared" si="5"/>
        <v>○</v>
      </c>
      <c r="AL37" s="658">
        <f t="shared" si="6"/>
      </c>
      <c r="AM37" s="659"/>
      <c r="AN37" s="659"/>
      <c r="AO37" s="659"/>
      <c r="AP37" s="659"/>
      <c r="AQ37" s="659"/>
      <c r="AR37" s="659"/>
      <c r="AS37" s="659"/>
      <c r="AT37" s="659"/>
      <c r="AU37" s="660"/>
    </row>
    <row r="38" spans="1:47" ht="33" customHeight="1" thickBot="1">
      <c r="A38" s="617">
        <f t="shared" si="3"/>
        <v>27</v>
      </c>
      <c r="B38" s="618">
        <f>IF('基本情報入力シート'!C59="","",'基本情報入力シート'!C59)</f>
      </c>
      <c r="C38" s="619">
        <f>IF('基本情報入力シート'!D59="","",'基本情報入力シート'!D59)</f>
      </c>
      <c r="D38" s="620">
        <f>IF('基本情報入力シート'!E59="","",'基本情報入力シート'!E59)</f>
      </c>
      <c r="E38" s="620">
        <f>IF('基本情報入力シート'!F59="","",'基本情報入力シート'!F59)</f>
      </c>
      <c r="F38" s="620">
        <f>IF('基本情報入力シート'!G59="","",'基本情報入力シート'!G59)</f>
      </c>
      <c r="G38" s="620">
        <f>IF('基本情報入力シート'!H59="","",'基本情報入力シート'!H59)</f>
      </c>
      <c r="H38" s="620">
        <f>IF('基本情報入力シート'!I59="","",'基本情報入力シート'!I59)</f>
      </c>
      <c r="I38" s="620">
        <f>IF('基本情報入力シート'!J59="","",'基本情報入力シート'!J59)</f>
      </c>
      <c r="J38" s="620">
        <f>IF('基本情報入力シート'!K59="","",'基本情報入力シート'!K59)</f>
      </c>
      <c r="K38" s="621">
        <f>IF('基本情報入力シート'!L59="","",'基本情報入力シート'!L59)</f>
      </c>
      <c r="L38" s="622">
        <f>IF('基本情報入力シート'!M59="","",'基本情報入力シート'!M59)</f>
      </c>
      <c r="M38" s="622">
        <f>IF('基本情報入力シート'!R59="","",'基本情報入力シート'!R59)</f>
      </c>
      <c r="N38" s="622">
        <f>IF('基本情報入力シート'!W59="","",'基本情報入力シート'!W59)</f>
      </c>
      <c r="O38" s="617">
        <f>IF('基本情報入力シート'!X59="","",'基本情報入力シート'!X59)</f>
      </c>
      <c r="P38" s="623">
        <f>IF('基本情報入力シート'!Y59="","",'基本情報入力シート'!Y59)</f>
      </c>
      <c r="Q38" s="624">
        <f>IF('基本情報入力シート'!Z59="","",'基本情報入力シート'!Z59)</f>
      </c>
      <c r="R38" s="651">
        <f>IF('基本情報入力シート'!AA59="","",'基本情報入力シート'!AA59)</f>
      </c>
      <c r="S38" s="652"/>
      <c r="T38" s="653"/>
      <c r="U38" s="654">
        <f>IF(P38="","",VLOOKUP(P38,'【参考】数式用'!$A$5:$I$28,MATCH(T38,'【参考】数式用'!$H$4:$I$4,0)+7,0))</f>
      </c>
      <c r="V38" s="655"/>
      <c r="W38" s="260" t="s">
        <v>211</v>
      </c>
      <c r="X38" s="656"/>
      <c r="Y38" s="257" t="s">
        <v>212</v>
      </c>
      <c r="Z38" s="656"/>
      <c r="AA38" s="409" t="s">
        <v>213</v>
      </c>
      <c r="AB38" s="656"/>
      <c r="AC38" s="257" t="s">
        <v>212</v>
      </c>
      <c r="AD38" s="656"/>
      <c r="AE38" s="257" t="s">
        <v>214</v>
      </c>
      <c r="AF38" s="631" t="s">
        <v>215</v>
      </c>
      <c r="AG38" s="632">
        <f t="shared" si="4"/>
      </c>
      <c r="AH38" s="633" t="s">
        <v>216</v>
      </c>
      <c r="AI38" s="634">
        <f t="shared" si="0"/>
      </c>
      <c r="AJ38" s="214"/>
      <c r="AK38" s="657" t="str">
        <f t="shared" si="5"/>
        <v>○</v>
      </c>
      <c r="AL38" s="658">
        <f t="shared" si="6"/>
      </c>
      <c r="AM38" s="659"/>
      <c r="AN38" s="659"/>
      <c r="AO38" s="659"/>
      <c r="AP38" s="659"/>
      <c r="AQ38" s="659"/>
      <c r="AR38" s="659"/>
      <c r="AS38" s="659"/>
      <c r="AT38" s="659"/>
      <c r="AU38" s="660"/>
    </row>
    <row r="39" spans="1:47" ht="33" customHeight="1" thickBot="1">
      <c r="A39" s="617">
        <f t="shared" si="3"/>
        <v>28</v>
      </c>
      <c r="B39" s="618">
        <f>IF('基本情報入力シート'!C60="","",'基本情報入力シート'!C60)</f>
      </c>
      <c r="C39" s="619">
        <f>IF('基本情報入力シート'!D60="","",'基本情報入力シート'!D60)</f>
      </c>
      <c r="D39" s="620">
        <f>IF('基本情報入力シート'!E60="","",'基本情報入力シート'!E60)</f>
      </c>
      <c r="E39" s="620">
        <f>IF('基本情報入力シート'!F60="","",'基本情報入力シート'!F60)</f>
      </c>
      <c r="F39" s="620">
        <f>IF('基本情報入力シート'!G60="","",'基本情報入力シート'!G60)</f>
      </c>
      <c r="G39" s="620">
        <f>IF('基本情報入力シート'!H60="","",'基本情報入力シート'!H60)</f>
      </c>
      <c r="H39" s="620">
        <f>IF('基本情報入力シート'!I60="","",'基本情報入力シート'!I60)</f>
      </c>
      <c r="I39" s="620">
        <f>IF('基本情報入力シート'!J60="","",'基本情報入力シート'!J60)</f>
      </c>
      <c r="J39" s="620">
        <f>IF('基本情報入力シート'!K60="","",'基本情報入力シート'!K60)</f>
      </c>
      <c r="K39" s="621">
        <f>IF('基本情報入力シート'!L60="","",'基本情報入力シート'!L60)</f>
      </c>
      <c r="L39" s="622">
        <f>IF('基本情報入力シート'!M60="","",'基本情報入力シート'!M60)</f>
      </c>
      <c r="M39" s="622">
        <f>IF('基本情報入力シート'!R60="","",'基本情報入力シート'!R60)</f>
      </c>
      <c r="N39" s="622">
        <f>IF('基本情報入力シート'!W60="","",'基本情報入力シート'!W60)</f>
      </c>
      <c r="O39" s="617">
        <f>IF('基本情報入力シート'!X60="","",'基本情報入力シート'!X60)</f>
      </c>
      <c r="P39" s="623">
        <f>IF('基本情報入力シート'!Y60="","",'基本情報入力シート'!Y60)</f>
      </c>
      <c r="Q39" s="624">
        <f>IF('基本情報入力シート'!Z60="","",'基本情報入力シート'!Z60)</f>
      </c>
      <c r="R39" s="651">
        <f>IF('基本情報入力シート'!AA60="","",'基本情報入力シート'!AA60)</f>
      </c>
      <c r="S39" s="652"/>
      <c r="T39" s="653"/>
      <c r="U39" s="654">
        <f>IF(P39="","",VLOOKUP(P39,'【参考】数式用'!$A$5:$I$28,MATCH(T39,'【参考】数式用'!$H$4:$I$4,0)+7,0))</f>
      </c>
      <c r="V39" s="655"/>
      <c r="W39" s="260" t="s">
        <v>211</v>
      </c>
      <c r="X39" s="656"/>
      <c r="Y39" s="257" t="s">
        <v>212</v>
      </c>
      <c r="Z39" s="656"/>
      <c r="AA39" s="409" t="s">
        <v>213</v>
      </c>
      <c r="AB39" s="656"/>
      <c r="AC39" s="257" t="s">
        <v>212</v>
      </c>
      <c r="AD39" s="656"/>
      <c r="AE39" s="257" t="s">
        <v>214</v>
      </c>
      <c r="AF39" s="631" t="s">
        <v>215</v>
      </c>
      <c r="AG39" s="632">
        <f t="shared" si="4"/>
      </c>
      <c r="AH39" s="633" t="s">
        <v>216</v>
      </c>
      <c r="AI39" s="634">
        <f t="shared" si="0"/>
      </c>
      <c r="AJ39" s="214"/>
      <c r="AK39" s="657" t="str">
        <f t="shared" si="5"/>
        <v>○</v>
      </c>
      <c r="AL39" s="658">
        <f t="shared" si="6"/>
      </c>
      <c r="AM39" s="659"/>
      <c r="AN39" s="659"/>
      <c r="AO39" s="659"/>
      <c r="AP39" s="659"/>
      <c r="AQ39" s="659"/>
      <c r="AR39" s="659"/>
      <c r="AS39" s="659"/>
      <c r="AT39" s="659"/>
      <c r="AU39" s="660"/>
    </row>
    <row r="40" spans="1:47" ht="33" customHeight="1" thickBot="1">
      <c r="A40" s="617">
        <f t="shared" si="3"/>
        <v>29</v>
      </c>
      <c r="B40" s="618">
        <f>IF('基本情報入力シート'!C61="","",'基本情報入力シート'!C61)</f>
      </c>
      <c r="C40" s="619">
        <f>IF('基本情報入力シート'!D61="","",'基本情報入力シート'!D61)</f>
      </c>
      <c r="D40" s="620">
        <f>IF('基本情報入力シート'!E61="","",'基本情報入力シート'!E61)</f>
      </c>
      <c r="E40" s="620">
        <f>IF('基本情報入力シート'!F61="","",'基本情報入力シート'!F61)</f>
      </c>
      <c r="F40" s="620">
        <f>IF('基本情報入力シート'!G61="","",'基本情報入力シート'!G61)</f>
      </c>
      <c r="G40" s="620">
        <f>IF('基本情報入力シート'!H61="","",'基本情報入力シート'!H61)</f>
      </c>
      <c r="H40" s="620">
        <f>IF('基本情報入力シート'!I61="","",'基本情報入力シート'!I61)</f>
      </c>
      <c r="I40" s="620">
        <f>IF('基本情報入力シート'!J61="","",'基本情報入力シート'!J61)</f>
      </c>
      <c r="J40" s="620">
        <f>IF('基本情報入力シート'!K61="","",'基本情報入力シート'!K61)</f>
      </c>
      <c r="K40" s="621">
        <f>IF('基本情報入力シート'!L61="","",'基本情報入力シート'!L61)</f>
      </c>
      <c r="L40" s="622">
        <f>IF('基本情報入力シート'!M61="","",'基本情報入力シート'!M61)</f>
      </c>
      <c r="M40" s="622">
        <f>IF('基本情報入力シート'!R61="","",'基本情報入力シート'!R61)</f>
      </c>
      <c r="N40" s="622">
        <f>IF('基本情報入力シート'!W61="","",'基本情報入力シート'!W61)</f>
      </c>
      <c r="O40" s="617">
        <f>IF('基本情報入力シート'!X61="","",'基本情報入力シート'!X61)</f>
      </c>
      <c r="P40" s="623">
        <f>IF('基本情報入力シート'!Y61="","",'基本情報入力シート'!Y61)</f>
      </c>
      <c r="Q40" s="624">
        <f>IF('基本情報入力シート'!Z61="","",'基本情報入力シート'!Z61)</f>
      </c>
      <c r="R40" s="651">
        <f>IF('基本情報入力シート'!AA61="","",'基本情報入力シート'!AA61)</f>
      </c>
      <c r="S40" s="652"/>
      <c r="T40" s="653"/>
      <c r="U40" s="654">
        <f>IF(P40="","",VLOOKUP(P40,'【参考】数式用'!$A$5:$I$28,MATCH(T40,'【参考】数式用'!$H$4:$I$4,0)+7,0))</f>
      </c>
      <c r="V40" s="655"/>
      <c r="W40" s="260" t="s">
        <v>211</v>
      </c>
      <c r="X40" s="656"/>
      <c r="Y40" s="257" t="s">
        <v>212</v>
      </c>
      <c r="Z40" s="656"/>
      <c r="AA40" s="409" t="s">
        <v>213</v>
      </c>
      <c r="AB40" s="656"/>
      <c r="AC40" s="257" t="s">
        <v>212</v>
      </c>
      <c r="AD40" s="656"/>
      <c r="AE40" s="257" t="s">
        <v>214</v>
      </c>
      <c r="AF40" s="631" t="s">
        <v>215</v>
      </c>
      <c r="AG40" s="632">
        <f t="shared" si="4"/>
      </c>
      <c r="AH40" s="633" t="s">
        <v>216</v>
      </c>
      <c r="AI40" s="634">
        <f t="shared" si="0"/>
      </c>
      <c r="AJ40" s="214"/>
      <c r="AK40" s="657" t="str">
        <f t="shared" si="5"/>
        <v>○</v>
      </c>
      <c r="AL40" s="658">
        <f t="shared" si="6"/>
      </c>
      <c r="AM40" s="659"/>
      <c r="AN40" s="659"/>
      <c r="AO40" s="659"/>
      <c r="AP40" s="659"/>
      <c r="AQ40" s="659"/>
      <c r="AR40" s="659"/>
      <c r="AS40" s="659"/>
      <c r="AT40" s="659"/>
      <c r="AU40" s="660"/>
    </row>
    <row r="41" spans="1:47" ht="33" customHeight="1" thickBot="1">
      <c r="A41" s="617">
        <f t="shared" si="3"/>
        <v>30</v>
      </c>
      <c r="B41" s="618">
        <f>IF('基本情報入力シート'!C62="","",'基本情報入力シート'!C62)</f>
      </c>
      <c r="C41" s="619">
        <f>IF('基本情報入力シート'!D62="","",'基本情報入力シート'!D62)</f>
      </c>
      <c r="D41" s="620">
        <f>IF('基本情報入力シート'!E62="","",'基本情報入力シート'!E62)</f>
      </c>
      <c r="E41" s="620">
        <f>IF('基本情報入力シート'!F62="","",'基本情報入力シート'!F62)</f>
      </c>
      <c r="F41" s="620">
        <f>IF('基本情報入力シート'!G62="","",'基本情報入力シート'!G62)</f>
      </c>
      <c r="G41" s="620">
        <f>IF('基本情報入力シート'!H62="","",'基本情報入力シート'!H62)</f>
      </c>
      <c r="H41" s="620">
        <f>IF('基本情報入力シート'!I62="","",'基本情報入力シート'!I62)</f>
      </c>
      <c r="I41" s="620">
        <f>IF('基本情報入力シート'!J62="","",'基本情報入力シート'!J62)</f>
      </c>
      <c r="J41" s="620">
        <f>IF('基本情報入力シート'!K62="","",'基本情報入力シート'!K62)</f>
      </c>
      <c r="K41" s="621">
        <f>IF('基本情報入力シート'!L62="","",'基本情報入力シート'!L62)</f>
      </c>
      <c r="L41" s="622">
        <f>IF('基本情報入力シート'!M62="","",'基本情報入力シート'!M62)</f>
      </c>
      <c r="M41" s="622">
        <f>IF('基本情報入力シート'!R62="","",'基本情報入力シート'!R62)</f>
      </c>
      <c r="N41" s="622">
        <f>IF('基本情報入力シート'!W62="","",'基本情報入力シート'!W62)</f>
      </c>
      <c r="O41" s="617">
        <f>IF('基本情報入力シート'!X62="","",'基本情報入力シート'!X62)</f>
      </c>
      <c r="P41" s="623">
        <f>IF('基本情報入力シート'!Y62="","",'基本情報入力シート'!Y62)</f>
      </c>
      <c r="Q41" s="624">
        <f>IF('基本情報入力シート'!Z62="","",'基本情報入力シート'!Z62)</f>
      </c>
      <c r="R41" s="651">
        <f>IF('基本情報入力シート'!AA62="","",'基本情報入力シート'!AA62)</f>
      </c>
      <c r="S41" s="652"/>
      <c r="T41" s="653"/>
      <c r="U41" s="654">
        <f>IF(P41="","",VLOOKUP(P41,'【参考】数式用'!$A$5:$I$28,MATCH(T41,'【参考】数式用'!$H$4:$I$4,0)+7,0))</f>
      </c>
      <c r="V41" s="655"/>
      <c r="W41" s="260" t="s">
        <v>211</v>
      </c>
      <c r="X41" s="656"/>
      <c r="Y41" s="257" t="s">
        <v>212</v>
      </c>
      <c r="Z41" s="656"/>
      <c r="AA41" s="409" t="s">
        <v>213</v>
      </c>
      <c r="AB41" s="656"/>
      <c r="AC41" s="257" t="s">
        <v>212</v>
      </c>
      <c r="AD41" s="656"/>
      <c r="AE41" s="257" t="s">
        <v>214</v>
      </c>
      <c r="AF41" s="631" t="s">
        <v>215</v>
      </c>
      <c r="AG41" s="632">
        <f t="shared" si="4"/>
      </c>
      <c r="AH41" s="633" t="s">
        <v>216</v>
      </c>
      <c r="AI41" s="634">
        <f t="shared" si="0"/>
      </c>
      <c r="AJ41" s="214"/>
      <c r="AK41" s="657" t="str">
        <f t="shared" si="5"/>
        <v>○</v>
      </c>
      <c r="AL41" s="658">
        <f t="shared" si="6"/>
      </c>
      <c r="AM41" s="659"/>
      <c r="AN41" s="659"/>
      <c r="AO41" s="659"/>
      <c r="AP41" s="659"/>
      <c r="AQ41" s="659"/>
      <c r="AR41" s="659"/>
      <c r="AS41" s="659"/>
      <c r="AT41" s="659"/>
      <c r="AU41" s="660"/>
    </row>
    <row r="42" spans="1:47" ht="33" customHeight="1" thickBot="1">
      <c r="A42" s="617">
        <f t="shared" si="3"/>
        <v>31</v>
      </c>
      <c r="B42" s="618">
        <f>IF('基本情報入力シート'!C63="","",'基本情報入力シート'!C63)</f>
      </c>
      <c r="C42" s="619">
        <f>IF('基本情報入力シート'!D63="","",'基本情報入力シート'!D63)</f>
      </c>
      <c r="D42" s="620">
        <f>IF('基本情報入力シート'!E63="","",'基本情報入力シート'!E63)</f>
      </c>
      <c r="E42" s="620">
        <f>IF('基本情報入力シート'!F63="","",'基本情報入力シート'!F63)</f>
      </c>
      <c r="F42" s="620">
        <f>IF('基本情報入力シート'!G63="","",'基本情報入力シート'!G63)</f>
      </c>
      <c r="G42" s="620">
        <f>IF('基本情報入力シート'!H63="","",'基本情報入力シート'!H63)</f>
      </c>
      <c r="H42" s="620">
        <f>IF('基本情報入力シート'!I63="","",'基本情報入力シート'!I63)</f>
      </c>
      <c r="I42" s="620">
        <f>IF('基本情報入力シート'!J63="","",'基本情報入力シート'!J63)</f>
      </c>
      <c r="J42" s="620">
        <f>IF('基本情報入力シート'!K63="","",'基本情報入力シート'!K63)</f>
      </c>
      <c r="K42" s="621">
        <f>IF('基本情報入力シート'!L63="","",'基本情報入力シート'!L63)</f>
      </c>
      <c r="L42" s="622">
        <f>IF('基本情報入力シート'!M63="","",'基本情報入力シート'!M63)</f>
      </c>
      <c r="M42" s="622">
        <f>IF('基本情報入力シート'!R63="","",'基本情報入力シート'!R63)</f>
      </c>
      <c r="N42" s="622">
        <f>IF('基本情報入力シート'!W63="","",'基本情報入力シート'!W63)</f>
      </c>
      <c r="O42" s="617">
        <f>IF('基本情報入力シート'!X63="","",'基本情報入力シート'!X63)</f>
      </c>
      <c r="P42" s="623">
        <f>IF('基本情報入力シート'!Y63="","",'基本情報入力シート'!Y63)</f>
      </c>
      <c r="Q42" s="624">
        <f>IF('基本情報入力シート'!Z63="","",'基本情報入力シート'!Z63)</f>
      </c>
      <c r="R42" s="651">
        <f>IF('基本情報入力シート'!AA63="","",'基本情報入力シート'!AA63)</f>
      </c>
      <c r="S42" s="652"/>
      <c r="T42" s="653"/>
      <c r="U42" s="654">
        <f>IF(P42="","",VLOOKUP(P42,'【参考】数式用'!$A$5:$I$28,MATCH(T42,'【参考】数式用'!$H$4:$I$4,0)+7,0))</f>
      </c>
      <c r="V42" s="655"/>
      <c r="W42" s="260" t="s">
        <v>211</v>
      </c>
      <c r="X42" s="656"/>
      <c r="Y42" s="257" t="s">
        <v>212</v>
      </c>
      <c r="Z42" s="656"/>
      <c r="AA42" s="409" t="s">
        <v>213</v>
      </c>
      <c r="AB42" s="656"/>
      <c r="AC42" s="257" t="s">
        <v>212</v>
      </c>
      <c r="AD42" s="656"/>
      <c r="AE42" s="257" t="s">
        <v>214</v>
      </c>
      <c r="AF42" s="631" t="s">
        <v>215</v>
      </c>
      <c r="AG42" s="632">
        <f t="shared" si="4"/>
      </c>
      <c r="AH42" s="633" t="s">
        <v>216</v>
      </c>
      <c r="AI42" s="634">
        <f t="shared" si="0"/>
      </c>
      <c r="AJ42" s="214"/>
      <c r="AK42" s="657" t="str">
        <f t="shared" si="5"/>
        <v>○</v>
      </c>
      <c r="AL42" s="658">
        <f t="shared" si="6"/>
      </c>
      <c r="AM42" s="659"/>
      <c r="AN42" s="659"/>
      <c r="AO42" s="659"/>
      <c r="AP42" s="659"/>
      <c r="AQ42" s="659"/>
      <c r="AR42" s="659"/>
      <c r="AS42" s="659"/>
      <c r="AT42" s="659"/>
      <c r="AU42" s="660"/>
    </row>
    <row r="43" spans="1:47" ht="33" customHeight="1" thickBot="1">
      <c r="A43" s="617">
        <f t="shared" si="3"/>
        <v>32</v>
      </c>
      <c r="B43" s="618">
        <f>IF('基本情報入力シート'!C64="","",'基本情報入力シート'!C64)</f>
      </c>
      <c r="C43" s="619">
        <f>IF('基本情報入力シート'!D64="","",'基本情報入力シート'!D64)</f>
      </c>
      <c r="D43" s="620">
        <f>IF('基本情報入力シート'!E64="","",'基本情報入力シート'!E64)</f>
      </c>
      <c r="E43" s="620">
        <f>IF('基本情報入力シート'!F64="","",'基本情報入力シート'!F64)</f>
      </c>
      <c r="F43" s="620">
        <f>IF('基本情報入力シート'!G64="","",'基本情報入力シート'!G64)</f>
      </c>
      <c r="G43" s="620">
        <f>IF('基本情報入力シート'!H64="","",'基本情報入力シート'!H64)</f>
      </c>
      <c r="H43" s="620">
        <f>IF('基本情報入力シート'!I64="","",'基本情報入力シート'!I64)</f>
      </c>
      <c r="I43" s="620">
        <f>IF('基本情報入力シート'!J64="","",'基本情報入力シート'!J64)</f>
      </c>
      <c r="J43" s="620">
        <f>IF('基本情報入力シート'!K64="","",'基本情報入力シート'!K64)</f>
      </c>
      <c r="K43" s="621">
        <f>IF('基本情報入力シート'!L64="","",'基本情報入力シート'!L64)</f>
      </c>
      <c r="L43" s="622">
        <f>IF('基本情報入力シート'!M64="","",'基本情報入力シート'!M64)</f>
      </c>
      <c r="M43" s="622">
        <f>IF('基本情報入力シート'!R64="","",'基本情報入力シート'!R64)</f>
      </c>
      <c r="N43" s="622">
        <f>IF('基本情報入力シート'!W64="","",'基本情報入力シート'!W64)</f>
      </c>
      <c r="O43" s="617">
        <f>IF('基本情報入力シート'!X64="","",'基本情報入力シート'!X64)</f>
      </c>
      <c r="P43" s="623">
        <f>IF('基本情報入力シート'!Y64="","",'基本情報入力シート'!Y64)</f>
      </c>
      <c r="Q43" s="624">
        <f>IF('基本情報入力シート'!Z64="","",'基本情報入力シート'!Z64)</f>
      </c>
      <c r="R43" s="651">
        <f>IF('基本情報入力シート'!AA64="","",'基本情報入力シート'!AA64)</f>
      </c>
      <c r="S43" s="652"/>
      <c r="T43" s="653"/>
      <c r="U43" s="654">
        <f>IF(P43="","",VLOOKUP(P43,'【参考】数式用'!$A$5:$I$28,MATCH(T43,'【参考】数式用'!$H$4:$I$4,0)+7,0))</f>
      </c>
      <c r="V43" s="655"/>
      <c r="W43" s="260" t="s">
        <v>211</v>
      </c>
      <c r="X43" s="656"/>
      <c r="Y43" s="257" t="s">
        <v>212</v>
      </c>
      <c r="Z43" s="656"/>
      <c r="AA43" s="409" t="s">
        <v>213</v>
      </c>
      <c r="AB43" s="656"/>
      <c r="AC43" s="257" t="s">
        <v>212</v>
      </c>
      <c r="AD43" s="656"/>
      <c r="AE43" s="257" t="s">
        <v>214</v>
      </c>
      <c r="AF43" s="631" t="s">
        <v>215</v>
      </c>
      <c r="AG43" s="632">
        <f t="shared" si="4"/>
      </c>
      <c r="AH43" s="633" t="s">
        <v>216</v>
      </c>
      <c r="AI43" s="634">
        <f t="shared" si="0"/>
      </c>
      <c r="AJ43" s="214"/>
      <c r="AK43" s="657" t="str">
        <f t="shared" si="5"/>
        <v>○</v>
      </c>
      <c r="AL43" s="658">
        <f t="shared" si="6"/>
      </c>
      <c r="AM43" s="659"/>
      <c r="AN43" s="659"/>
      <c r="AO43" s="659"/>
      <c r="AP43" s="659"/>
      <c r="AQ43" s="659"/>
      <c r="AR43" s="659"/>
      <c r="AS43" s="659"/>
      <c r="AT43" s="659"/>
      <c r="AU43" s="660"/>
    </row>
    <row r="44" spans="1:47" ht="33" customHeight="1" thickBot="1">
      <c r="A44" s="617">
        <f t="shared" si="3"/>
        <v>33</v>
      </c>
      <c r="B44" s="618">
        <f>IF('基本情報入力シート'!C65="","",'基本情報入力シート'!C65)</f>
      </c>
      <c r="C44" s="619">
        <f>IF('基本情報入力シート'!D65="","",'基本情報入力シート'!D65)</f>
      </c>
      <c r="D44" s="620">
        <f>IF('基本情報入力シート'!E65="","",'基本情報入力シート'!E65)</f>
      </c>
      <c r="E44" s="620">
        <f>IF('基本情報入力シート'!F65="","",'基本情報入力シート'!F65)</f>
      </c>
      <c r="F44" s="620">
        <f>IF('基本情報入力シート'!G65="","",'基本情報入力シート'!G65)</f>
      </c>
      <c r="G44" s="620">
        <f>IF('基本情報入力シート'!H65="","",'基本情報入力シート'!H65)</f>
      </c>
      <c r="H44" s="620">
        <f>IF('基本情報入力シート'!I65="","",'基本情報入力シート'!I65)</f>
      </c>
      <c r="I44" s="620">
        <f>IF('基本情報入力シート'!J65="","",'基本情報入力シート'!J65)</f>
      </c>
      <c r="J44" s="620">
        <f>IF('基本情報入力シート'!K65="","",'基本情報入力シート'!K65)</f>
      </c>
      <c r="K44" s="621">
        <f>IF('基本情報入力シート'!L65="","",'基本情報入力シート'!L65)</f>
      </c>
      <c r="L44" s="622">
        <f>IF('基本情報入力シート'!M65="","",'基本情報入力シート'!M65)</f>
      </c>
      <c r="M44" s="622">
        <f>IF('基本情報入力シート'!R65="","",'基本情報入力シート'!R65)</f>
      </c>
      <c r="N44" s="622">
        <f>IF('基本情報入力シート'!W65="","",'基本情報入力シート'!W65)</f>
      </c>
      <c r="O44" s="617">
        <f>IF('基本情報入力シート'!X65="","",'基本情報入力シート'!X65)</f>
      </c>
      <c r="P44" s="623">
        <f>IF('基本情報入力シート'!Y65="","",'基本情報入力シート'!Y65)</f>
      </c>
      <c r="Q44" s="624">
        <f>IF('基本情報入力シート'!Z65="","",'基本情報入力シート'!Z65)</f>
      </c>
      <c r="R44" s="651">
        <f>IF('基本情報入力シート'!AA65="","",'基本情報入力シート'!AA65)</f>
      </c>
      <c r="S44" s="652"/>
      <c r="T44" s="653"/>
      <c r="U44" s="654">
        <f>IF(P44="","",VLOOKUP(P44,'【参考】数式用'!$A$5:$I$28,MATCH(T44,'【参考】数式用'!$H$4:$I$4,0)+7,0))</f>
      </c>
      <c r="V44" s="655"/>
      <c r="W44" s="260" t="s">
        <v>211</v>
      </c>
      <c r="X44" s="656"/>
      <c r="Y44" s="257" t="s">
        <v>212</v>
      </c>
      <c r="Z44" s="656"/>
      <c r="AA44" s="409" t="s">
        <v>213</v>
      </c>
      <c r="AB44" s="656"/>
      <c r="AC44" s="257" t="s">
        <v>212</v>
      </c>
      <c r="AD44" s="656"/>
      <c r="AE44" s="257" t="s">
        <v>214</v>
      </c>
      <c r="AF44" s="631" t="s">
        <v>215</v>
      </c>
      <c r="AG44" s="632">
        <f t="shared" si="4"/>
      </c>
      <c r="AH44" s="633" t="s">
        <v>216</v>
      </c>
      <c r="AI44" s="634">
        <f aca="true" t="shared" si="7" ref="AI44:AI75">_xlfn.IFERROR(ROUNDDOWN(ROUND(Q44*R44,0)*U44,0)*AG44,"")</f>
      </c>
      <c r="AJ44" s="214"/>
      <c r="AK44" s="657" t="str">
        <f t="shared" si="5"/>
        <v>○</v>
      </c>
      <c r="AL44" s="658">
        <f t="shared" si="6"/>
      </c>
      <c r="AM44" s="659"/>
      <c r="AN44" s="659"/>
      <c r="AO44" s="659"/>
      <c r="AP44" s="659"/>
      <c r="AQ44" s="659"/>
      <c r="AR44" s="659"/>
      <c r="AS44" s="659"/>
      <c r="AT44" s="659"/>
      <c r="AU44" s="660"/>
    </row>
    <row r="45" spans="1:47" ht="33" customHeight="1" thickBot="1">
      <c r="A45" s="617">
        <f t="shared" si="3"/>
        <v>34</v>
      </c>
      <c r="B45" s="618">
        <f>IF('基本情報入力シート'!C66="","",'基本情報入力シート'!C66)</f>
      </c>
      <c r="C45" s="619">
        <f>IF('基本情報入力シート'!D66="","",'基本情報入力シート'!D66)</f>
      </c>
      <c r="D45" s="620">
        <f>IF('基本情報入力シート'!E66="","",'基本情報入力シート'!E66)</f>
      </c>
      <c r="E45" s="620">
        <f>IF('基本情報入力シート'!F66="","",'基本情報入力シート'!F66)</f>
      </c>
      <c r="F45" s="620">
        <f>IF('基本情報入力シート'!G66="","",'基本情報入力シート'!G66)</f>
      </c>
      <c r="G45" s="620">
        <f>IF('基本情報入力シート'!H66="","",'基本情報入力シート'!H66)</f>
      </c>
      <c r="H45" s="620">
        <f>IF('基本情報入力シート'!I66="","",'基本情報入力シート'!I66)</f>
      </c>
      <c r="I45" s="620">
        <f>IF('基本情報入力シート'!J66="","",'基本情報入力シート'!J66)</f>
      </c>
      <c r="J45" s="620">
        <f>IF('基本情報入力シート'!K66="","",'基本情報入力シート'!K66)</f>
      </c>
      <c r="K45" s="621">
        <f>IF('基本情報入力シート'!L66="","",'基本情報入力シート'!L66)</f>
      </c>
      <c r="L45" s="622">
        <f>IF('基本情報入力シート'!M66="","",'基本情報入力シート'!M66)</f>
      </c>
      <c r="M45" s="622">
        <f>IF('基本情報入力シート'!R66="","",'基本情報入力シート'!R66)</f>
      </c>
      <c r="N45" s="622">
        <f>IF('基本情報入力シート'!W66="","",'基本情報入力シート'!W66)</f>
      </c>
      <c r="O45" s="617">
        <f>IF('基本情報入力シート'!X66="","",'基本情報入力シート'!X66)</f>
      </c>
      <c r="P45" s="623">
        <f>IF('基本情報入力シート'!Y66="","",'基本情報入力シート'!Y66)</f>
      </c>
      <c r="Q45" s="624">
        <f>IF('基本情報入力シート'!Z66="","",'基本情報入力シート'!Z66)</f>
      </c>
      <c r="R45" s="651">
        <f>IF('基本情報入力シート'!AA66="","",'基本情報入力シート'!AA66)</f>
      </c>
      <c r="S45" s="652"/>
      <c r="T45" s="653"/>
      <c r="U45" s="654">
        <f>IF(P45="","",VLOOKUP(P45,'【参考】数式用'!$A$5:$I$28,MATCH(T45,'【参考】数式用'!$H$4:$I$4,0)+7,0))</f>
      </c>
      <c r="V45" s="655"/>
      <c r="W45" s="260" t="s">
        <v>211</v>
      </c>
      <c r="X45" s="656"/>
      <c r="Y45" s="257" t="s">
        <v>212</v>
      </c>
      <c r="Z45" s="656"/>
      <c r="AA45" s="409" t="s">
        <v>213</v>
      </c>
      <c r="AB45" s="656"/>
      <c r="AC45" s="257" t="s">
        <v>212</v>
      </c>
      <c r="AD45" s="656"/>
      <c r="AE45" s="257" t="s">
        <v>214</v>
      </c>
      <c r="AF45" s="631" t="s">
        <v>215</v>
      </c>
      <c r="AG45" s="632">
        <f t="shared" si="4"/>
      </c>
      <c r="AH45" s="633" t="s">
        <v>216</v>
      </c>
      <c r="AI45" s="634">
        <f t="shared" si="7"/>
      </c>
      <c r="AJ45" s="214"/>
      <c r="AK45" s="657" t="str">
        <f t="shared" si="5"/>
        <v>○</v>
      </c>
      <c r="AL45" s="658">
        <f t="shared" si="6"/>
      </c>
      <c r="AM45" s="659"/>
      <c r="AN45" s="659"/>
      <c r="AO45" s="659"/>
      <c r="AP45" s="659"/>
      <c r="AQ45" s="659"/>
      <c r="AR45" s="659"/>
      <c r="AS45" s="659"/>
      <c r="AT45" s="659"/>
      <c r="AU45" s="660"/>
    </row>
    <row r="46" spans="1:47" ht="33" customHeight="1" thickBot="1">
      <c r="A46" s="617">
        <f t="shared" si="3"/>
        <v>35</v>
      </c>
      <c r="B46" s="618">
        <f>IF('基本情報入力シート'!C67="","",'基本情報入力シート'!C67)</f>
      </c>
      <c r="C46" s="619">
        <f>IF('基本情報入力シート'!D67="","",'基本情報入力シート'!D67)</f>
      </c>
      <c r="D46" s="620">
        <f>IF('基本情報入力シート'!E67="","",'基本情報入力シート'!E67)</f>
      </c>
      <c r="E46" s="620">
        <f>IF('基本情報入力シート'!F67="","",'基本情報入力シート'!F67)</f>
      </c>
      <c r="F46" s="620">
        <f>IF('基本情報入力シート'!G67="","",'基本情報入力シート'!G67)</f>
      </c>
      <c r="G46" s="620">
        <f>IF('基本情報入力シート'!H67="","",'基本情報入力シート'!H67)</f>
      </c>
      <c r="H46" s="620">
        <f>IF('基本情報入力シート'!I67="","",'基本情報入力シート'!I67)</f>
      </c>
      <c r="I46" s="620">
        <f>IF('基本情報入力シート'!J67="","",'基本情報入力シート'!J67)</f>
      </c>
      <c r="J46" s="620">
        <f>IF('基本情報入力シート'!K67="","",'基本情報入力シート'!K67)</f>
      </c>
      <c r="K46" s="621">
        <f>IF('基本情報入力シート'!L67="","",'基本情報入力シート'!L67)</f>
      </c>
      <c r="L46" s="622">
        <f>IF('基本情報入力シート'!M67="","",'基本情報入力シート'!M67)</f>
      </c>
      <c r="M46" s="622">
        <f>IF('基本情報入力シート'!R67="","",'基本情報入力シート'!R67)</f>
      </c>
      <c r="N46" s="622">
        <f>IF('基本情報入力シート'!W67="","",'基本情報入力シート'!W67)</f>
      </c>
      <c r="O46" s="617">
        <f>IF('基本情報入力シート'!X67="","",'基本情報入力シート'!X67)</f>
      </c>
      <c r="P46" s="623">
        <f>IF('基本情報入力シート'!Y67="","",'基本情報入力シート'!Y67)</f>
      </c>
      <c r="Q46" s="624">
        <f>IF('基本情報入力シート'!Z67="","",'基本情報入力シート'!Z67)</f>
      </c>
      <c r="R46" s="651">
        <f>IF('基本情報入力シート'!AA67="","",'基本情報入力シート'!AA67)</f>
      </c>
      <c r="S46" s="652"/>
      <c r="T46" s="653"/>
      <c r="U46" s="654">
        <f>IF(P46="","",VLOOKUP(P46,'【参考】数式用'!$A$5:$I$28,MATCH(T46,'【参考】数式用'!$H$4:$I$4,0)+7,0))</f>
      </c>
      <c r="V46" s="655"/>
      <c r="W46" s="260" t="s">
        <v>211</v>
      </c>
      <c r="X46" s="656"/>
      <c r="Y46" s="257" t="s">
        <v>212</v>
      </c>
      <c r="Z46" s="656"/>
      <c r="AA46" s="409" t="s">
        <v>213</v>
      </c>
      <c r="AB46" s="656"/>
      <c r="AC46" s="257" t="s">
        <v>212</v>
      </c>
      <c r="AD46" s="656"/>
      <c r="AE46" s="257" t="s">
        <v>214</v>
      </c>
      <c r="AF46" s="631" t="s">
        <v>215</v>
      </c>
      <c r="AG46" s="632">
        <f t="shared" si="4"/>
      </c>
      <c r="AH46" s="633" t="s">
        <v>216</v>
      </c>
      <c r="AI46" s="634">
        <f t="shared" si="7"/>
      </c>
      <c r="AJ46" s="214"/>
      <c r="AK46" s="657" t="str">
        <f t="shared" si="5"/>
        <v>○</v>
      </c>
      <c r="AL46" s="658">
        <f t="shared" si="6"/>
      </c>
      <c r="AM46" s="659"/>
      <c r="AN46" s="659"/>
      <c r="AO46" s="659"/>
      <c r="AP46" s="659"/>
      <c r="AQ46" s="659"/>
      <c r="AR46" s="659"/>
      <c r="AS46" s="659"/>
      <c r="AT46" s="659"/>
      <c r="AU46" s="660"/>
    </row>
    <row r="47" spans="1:47" ht="33" customHeight="1" thickBot="1">
      <c r="A47" s="617">
        <f t="shared" si="3"/>
        <v>36</v>
      </c>
      <c r="B47" s="618">
        <f>IF('基本情報入力シート'!C68="","",'基本情報入力シート'!C68)</f>
      </c>
      <c r="C47" s="619">
        <f>IF('基本情報入力シート'!D68="","",'基本情報入力シート'!D68)</f>
      </c>
      <c r="D47" s="620">
        <f>IF('基本情報入力シート'!E68="","",'基本情報入力シート'!E68)</f>
      </c>
      <c r="E47" s="620">
        <f>IF('基本情報入力シート'!F68="","",'基本情報入力シート'!F68)</f>
      </c>
      <c r="F47" s="620">
        <f>IF('基本情報入力シート'!G68="","",'基本情報入力シート'!G68)</f>
      </c>
      <c r="G47" s="620">
        <f>IF('基本情報入力シート'!H68="","",'基本情報入力シート'!H68)</f>
      </c>
      <c r="H47" s="620">
        <f>IF('基本情報入力シート'!I68="","",'基本情報入力シート'!I68)</f>
      </c>
      <c r="I47" s="620">
        <f>IF('基本情報入力シート'!J68="","",'基本情報入力シート'!J68)</f>
      </c>
      <c r="J47" s="620">
        <f>IF('基本情報入力シート'!K68="","",'基本情報入力シート'!K68)</f>
      </c>
      <c r="K47" s="621">
        <f>IF('基本情報入力シート'!L68="","",'基本情報入力シート'!L68)</f>
      </c>
      <c r="L47" s="622">
        <f>IF('基本情報入力シート'!M68="","",'基本情報入力シート'!M68)</f>
      </c>
      <c r="M47" s="622">
        <f>IF('基本情報入力シート'!R68="","",'基本情報入力シート'!R68)</f>
      </c>
      <c r="N47" s="622">
        <f>IF('基本情報入力シート'!W68="","",'基本情報入力シート'!W68)</f>
      </c>
      <c r="O47" s="617">
        <f>IF('基本情報入力シート'!X68="","",'基本情報入力シート'!X68)</f>
      </c>
      <c r="P47" s="623">
        <f>IF('基本情報入力シート'!Y68="","",'基本情報入力シート'!Y68)</f>
      </c>
      <c r="Q47" s="624">
        <f>IF('基本情報入力シート'!Z68="","",'基本情報入力シート'!Z68)</f>
      </c>
      <c r="R47" s="651">
        <f>IF('基本情報入力シート'!AA68="","",'基本情報入力シート'!AA68)</f>
      </c>
      <c r="S47" s="652"/>
      <c r="T47" s="653"/>
      <c r="U47" s="654">
        <f>IF(P47="","",VLOOKUP(P47,'【参考】数式用'!$A$5:$I$28,MATCH(T47,'【参考】数式用'!$H$4:$I$4,0)+7,0))</f>
      </c>
      <c r="V47" s="655"/>
      <c r="W47" s="260" t="s">
        <v>211</v>
      </c>
      <c r="X47" s="656"/>
      <c r="Y47" s="257" t="s">
        <v>212</v>
      </c>
      <c r="Z47" s="656"/>
      <c r="AA47" s="409" t="s">
        <v>213</v>
      </c>
      <c r="AB47" s="656"/>
      <c r="AC47" s="257" t="s">
        <v>212</v>
      </c>
      <c r="AD47" s="656"/>
      <c r="AE47" s="257" t="s">
        <v>214</v>
      </c>
      <c r="AF47" s="631" t="s">
        <v>215</v>
      </c>
      <c r="AG47" s="632">
        <f t="shared" si="4"/>
      </c>
      <c r="AH47" s="633" t="s">
        <v>216</v>
      </c>
      <c r="AI47" s="634">
        <f t="shared" si="7"/>
      </c>
      <c r="AJ47" s="214"/>
      <c r="AK47" s="657" t="str">
        <f t="shared" si="5"/>
        <v>○</v>
      </c>
      <c r="AL47" s="658">
        <f t="shared" si="6"/>
      </c>
      <c r="AM47" s="659"/>
      <c r="AN47" s="659"/>
      <c r="AO47" s="659"/>
      <c r="AP47" s="659"/>
      <c r="AQ47" s="659"/>
      <c r="AR47" s="659"/>
      <c r="AS47" s="659"/>
      <c r="AT47" s="659"/>
      <c r="AU47" s="660"/>
    </row>
    <row r="48" spans="1:47" ht="33" customHeight="1" thickBot="1">
      <c r="A48" s="617">
        <f t="shared" si="3"/>
        <v>37</v>
      </c>
      <c r="B48" s="618">
        <f>IF('基本情報入力シート'!C69="","",'基本情報入力シート'!C69)</f>
      </c>
      <c r="C48" s="619">
        <f>IF('基本情報入力シート'!D69="","",'基本情報入力シート'!D69)</f>
      </c>
      <c r="D48" s="620">
        <f>IF('基本情報入力シート'!E69="","",'基本情報入力シート'!E69)</f>
      </c>
      <c r="E48" s="620">
        <f>IF('基本情報入力シート'!F69="","",'基本情報入力シート'!F69)</f>
      </c>
      <c r="F48" s="620">
        <f>IF('基本情報入力シート'!G69="","",'基本情報入力シート'!G69)</f>
      </c>
      <c r="G48" s="620">
        <f>IF('基本情報入力シート'!H69="","",'基本情報入力シート'!H69)</f>
      </c>
      <c r="H48" s="620">
        <f>IF('基本情報入力シート'!I69="","",'基本情報入力シート'!I69)</f>
      </c>
      <c r="I48" s="620">
        <f>IF('基本情報入力シート'!J69="","",'基本情報入力シート'!J69)</f>
      </c>
      <c r="J48" s="620">
        <f>IF('基本情報入力シート'!K69="","",'基本情報入力シート'!K69)</f>
      </c>
      <c r="K48" s="621">
        <f>IF('基本情報入力シート'!L69="","",'基本情報入力シート'!L69)</f>
      </c>
      <c r="L48" s="622">
        <f>IF('基本情報入力シート'!M69="","",'基本情報入力シート'!M69)</f>
      </c>
      <c r="M48" s="622">
        <f>IF('基本情報入力シート'!R69="","",'基本情報入力シート'!R69)</f>
      </c>
      <c r="N48" s="622">
        <f>IF('基本情報入力シート'!W69="","",'基本情報入力シート'!W69)</f>
      </c>
      <c r="O48" s="617">
        <f>IF('基本情報入力シート'!X69="","",'基本情報入力シート'!X69)</f>
      </c>
      <c r="P48" s="623">
        <f>IF('基本情報入力シート'!Y69="","",'基本情報入力シート'!Y69)</f>
      </c>
      <c r="Q48" s="624">
        <f>IF('基本情報入力シート'!Z69="","",'基本情報入力シート'!Z69)</f>
      </c>
      <c r="R48" s="651">
        <f>IF('基本情報入力シート'!AA69="","",'基本情報入力シート'!AA69)</f>
      </c>
      <c r="S48" s="652"/>
      <c r="T48" s="653"/>
      <c r="U48" s="654">
        <f>IF(P48="","",VLOOKUP(P48,'【参考】数式用'!$A$5:$I$28,MATCH(T48,'【参考】数式用'!$H$4:$I$4,0)+7,0))</f>
      </c>
      <c r="V48" s="655"/>
      <c r="W48" s="260" t="s">
        <v>211</v>
      </c>
      <c r="X48" s="656"/>
      <c r="Y48" s="257" t="s">
        <v>212</v>
      </c>
      <c r="Z48" s="656"/>
      <c r="AA48" s="409" t="s">
        <v>213</v>
      </c>
      <c r="AB48" s="656"/>
      <c r="AC48" s="257" t="s">
        <v>212</v>
      </c>
      <c r="AD48" s="656"/>
      <c r="AE48" s="257" t="s">
        <v>214</v>
      </c>
      <c r="AF48" s="631" t="s">
        <v>215</v>
      </c>
      <c r="AG48" s="632">
        <f t="shared" si="4"/>
      </c>
      <c r="AH48" s="633" t="s">
        <v>216</v>
      </c>
      <c r="AI48" s="634">
        <f t="shared" si="7"/>
      </c>
      <c r="AJ48" s="214"/>
      <c r="AK48" s="657" t="str">
        <f t="shared" si="5"/>
        <v>○</v>
      </c>
      <c r="AL48" s="658">
        <f t="shared" si="6"/>
      </c>
      <c r="AM48" s="659"/>
      <c r="AN48" s="659"/>
      <c r="AO48" s="659"/>
      <c r="AP48" s="659"/>
      <c r="AQ48" s="659"/>
      <c r="AR48" s="659"/>
      <c r="AS48" s="659"/>
      <c r="AT48" s="659"/>
      <c r="AU48" s="660"/>
    </row>
    <row r="49" spans="1:47" ht="33" customHeight="1" thickBot="1">
      <c r="A49" s="617">
        <f t="shared" si="3"/>
        <v>38</v>
      </c>
      <c r="B49" s="618">
        <f>IF('基本情報入力シート'!C70="","",'基本情報入力シート'!C70)</f>
      </c>
      <c r="C49" s="619">
        <f>IF('基本情報入力シート'!D70="","",'基本情報入力シート'!D70)</f>
      </c>
      <c r="D49" s="620">
        <f>IF('基本情報入力シート'!E70="","",'基本情報入力シート'!E70)</f>
      </c>
      <c r="E49" s="620">
        <f>IF('基本情報入力シート'!F70="","",'基本情報入力シート'!F70)</f>
      </c>
      <c r="F49" s="620">
        <f>IF('基本情報入力シート'!G70="","",'基本情報入力シート'!G70)</f>
      </c>
      <c r="G49" s="620">
        <f>IF('基本情報入力シート'!H70="","",'基本情報入力シート'!H70)</f>
      </c>
      <c r="H49" s="620">
        <f>IF('基本情報入力シート'!I70="","",'基本情報入力シート'!I70)</f>
      </c>
      <c r="I49" s="620">
        <f>IF('基本情報入力シート'!J70="","",'基本情報入力シート'!J70)</f>
      </c>
      <c r="J49" s="620">
        <f>IF('基本情報入力シート'!K70="","",'基本情報入力シート'!K70)</f>
      </c>
      <c r="K49" s="621">
        <f>IF('基本情報入力シート'!L70="","",'基本情報入力シート'!L70)</f>
      </c>
      <c r="L49" s="622">
        <f>IF('基本情報入力シート'!M70="","",'基本情報入力シート'!M70)</f>
      </c>
      <c r="M49" s="622">
        <f>IF('基本情報入力シート'!R70="","",'基本情報入力シート'!R70)</f>
      </c>
      <c r="N49" s="622">
        <f>IF('基本情報入力シート'!W70="","",'基本情報入力シート'!W70)</f>
      </c>
      <c r="O49" s="617">
        <f>IF('基本情報入力シート'!X70="","",'基本情報入力シート'!X70)</f>
      </c>
      <c r="P49" s="623">
        <f>IF('基本情報入力シート'!Y70="","",'基本情報入力シート'!Y70)</f>
      </c>
      <c r="Q49" s="624">
        <f>IF('基本情報入力シート'!Z70="","",'基本情報入力シート'!Z70)</f>
      </c>
      <c r="R49" s="651">
        <f>IF('基本情報入力シート'!AA70="","",'基本情報入力シート'!AA70)</f>
      </c>
      <c r="S49" s="652"/>
      <c r="T49" s="653"/>
      <c r="U49" s="654">
        <f>IF(P49="","",VLOOKUP(P49,'【参考】数式用'!$A$5:$I$28,MATCH(T49,'【参考】数式用'!$H$4:$I$4,0)+7,0))</f>
      </c>
      <c r="V49" s="655"/>
      <c r="W49" s="260" t="s">
        <v>211</v>
      </c>
      <c r="X49" s="656"/>
      <c r="Y49" s="257" t="s">
        <v>212</v>
      </c>
      <c r="Z49" s="656"/>
      <c r="AA49" s="409" t="s">
        <v>213</v>
      </c>
      <c r="AB49" s="656"/>
      <c r="AC49" s="257" t="s">
        <v>212</v>
      </c>
      <c r="AD49" s="656"/>
      <c r="AE49" s="257" t="s">
        <v>214</v>
      </c>
      <c r="AF49" s="631" t="s">
        <v>215</v>
      </c>
      <c r="AG49" s="632">
        <f t="shared" si="4"/>
      </c>
      <c r="AH49" s="633" t="s">
        <v>216</v>
      </c>
      <c r="AI49" s="634">
        <f t="shared" si="7"/>
      </c>
      <c r="AJ49" s="214"/>
      <c r="AK49" s="657" t="str">
        <f t="shared" si="5"/>
        <v>○</v>
      </c>
      <c r="AL49" s="658">
        <f t="shared" si="6"/>
      </c>
      <c r="AM49" s="659"/>
      <c r="AN49" s="659"/>
      <c r="AO49" s="659"/>
      <c r="AP49" s="659"/>
      <c r="AQ49" s="659"/>
      <c r="AR49" s="659"/>
      <c r="AS49" s="659"/>
      <c r="AT49" s="659"/>
      <c r="AU49" s="660"/>
    </row>
    <row r="50" spans="1:47" ht="33" customHeight="1" thickBot="1">
      <c r="A50" s="617">
        <f t="shared" si="3"/>
        <v>39</v>
      </c>
      <c r="B50" s="618">
        <f>IF('基本情報入力シート'!C71="","",'基本情報入力シート'!C71)</f>
      </c>
      <c r="C50" s="619">
        <f>IF('基本情報入力シート'!D71="","",'基本情報入力シート'!D71)</f>
      </c>
      <c r="D50" s="620">
        <f>IF('基本情報入力シート'!E71="","",'基本情報入力シート'!E71)</f>
      </c>
      <c r="E50" s="620">
        <f>IF('基本情報入力シート'!F71="","",'基本情報入力シート'!F71)</f>
      </c>
      <c r="F50" s="620">
        <f>IF('基本情報入力シート'!G71="","",'基本情報入力シート'!G71)</f>
      </c>
      <c r="G50" s="620">
        <f>IF('基本情報入力シート'!H71="","",'基本情報入力シート'!H71)</f>
      </c>
      <c r="H50" s="620">
        <f>IF('基本情報入力シート'!I71="","",'基本情報入力シート'!I71)</f>
      </c>
      <c r="I50" s="620">
        <f>IF('基本情報入力シート'!J71="","",'基本情報入力シート'!J71)</f>
      </c>
      <c r="J50" s="620">
        <f>IF('基本情報入力シート'!K71="","",'基本情報入力シート'!K71)</f>
      </c>
      <c r="K50" s="621">
        <f>IF('基本情報入力シート'!L71="","",'基本情報入力シート'!L71)</f>
      </c>
      <c r="L50" s="622">
        <f>IF('基本情報入力シート'!M71="","",'基本情報入力シート'!M71)</f>
      </c>
      <c r="M50" s="622">
        <f>IF('基本情報入力シート'!R71="","",'基本情報入力シート'!R71)</f>
      </c>
      <c r="N50" s="622">
        <f>IF('基本情報入力シート'!W71="","",'基本情報入力シート'!W71)</f>
      </c>
      <c r="O50" s="617">
        <f>IF('基本情報入力シート'!X71="","",'基本情報入力シート'!X71)</f>
      </c>
      <c r="P50" s="623">
        <f>IF('基本情報入力シート'!Y71="","",'基本情報入力シート'!Y71)</f>
      </c>
      <c r="Q50" s="624">
        <f>IF('基本情報入力シート'!Z71="","",'基本情報入力シート'!Z71)</f>
      </c>
      <c r="R50" s="651">
        <f>IF('基本情報入力シート'!AA71="","",'基本情報入力シート'!AA71)</f>
      </c>
      <c r="S50" s="652"/>
      <c r="T50" s="653"/>
      <c r="U50" s="654">
        <f>IF(P50="","",VLOOKUP(P50,'【参考】数式用'!$A$5:$I$28,MATCH(T50,'【参考】数式用'!$H$4:$I$4,0)+7,0))</f>
      </c>
      <c r="V50" s="655"/>
      <c r="W50" s="260" t="s">
        <v>211</v>
      </c>
      <c r="X50" s="656"/>
      <c r="Y50" s="257" t="s">
        <v>212</v>
      </c>
      <c r="Z50" s="656"/>
      <c r="AA50" s="409" t="s">
        <v>213</v>
      </c>
      <c r="AB50" s="656"/>
      <c r="AC50" s="257" t="s">
        <v>212</v>
      </c>
      <c r="AD50" s="656"/>
      <c r="AE50" s="257" t="s">
        <v>214</v>
      </c>
      <c r="AF50" s="631" t="s">
        <v>215</v>
      </c>
      <c r="AG50" s="632">
        <f t="shared" si="4"/>
      </c>
      <c r="AH50" s="633" t="s">
        <v>216</v>
      </c>
      <c r="AI50" s="634">
        <f t="shared" si="7"/>
      </c>
      <c r="AJ50" s="214"/>
      <c r="AK50" s="657" t="str">
        <f t="shared" si="5"/>
        <v>○</v>
      </c>
      <c r="AL50" s="658">
        <f t="shared" si="6"/>
      </c>
      <c r="AM50" s="659"/>
      <c r="AN50" s="659"/>
      <c r="AO50" s="659"/>
      <c r="AP50" s="659"/>
      <c r="AQ50" s="659"/>
      <c r="AR50" s="659"/>
      <c r="AS50" s="659"/>
      <c r="AT50" s="659"/>
      <c r="AU50" s="660"/>
    </row>
    <row r="51" spans="1:47" ht="33" customHeight="1" thickBot="1">
      <c r="A51" s="617">
        <f t="shared" si="3"/>
        <v>40</v>
      </c>
      <c r="B51" s="618">
        <f>IF('基本情報入力シート'!C72="","",'基本情報入力シート'!C72)</f>
      </c>
      <c r="C51" s="619">
        <f>IF('基本情報入力シート'!D72="","",'基本情報入力シート'!D72)</f>
      </c>
      <c r="D51" s="620">
        <f>IF('基本情報入力シート'!E72="","",'基本情報入力シート'!E72)</f>
      </c>
      <c r="E51" s="620">
        <f>IF('基本情報入力シート'!F72="","",'基本情報入力シート'!F72)</f>
      </c>
      <c r="F51" s="620">
        <f>IF('基本情報入力シート'!G72="","",'基本情報入力シート'!G72)</f>
      </c>
      <c r="G51" s="620">
        <f>IF('基本情報入力シート'!H72="","",'基本情報入力シート'!H72)</f>
      </c>
      <c r="H51" s="620">
        <f>IF('基本情報入力シート'!I72="","",'基本情報入力シート'!I72)</f>
      </c>
      <c r="I51" s="620">
        <f>IF('基本情報入力シート'!J72="","",'基本情報入力シート'!J72)</f>
      </c>
      <c r="J51" s="620">
        <f>IF('基本情報入力シート'!K72="","",'基本情報入力シート'!K72)</f>
      </c>
      <c r="K51" s="621">
        <f>IF('基本情報入力シート'!L72="","",'基本情報入力シート'!L72)</f>
      </c>
      <c r="L51" s="622">
        <f>IF('基本情報入力シート'!M72="","",'基本情報入力シート'!M72)</f>
      </c>
      <c r="M51" s="622">
        <f>IF('基本情報入力シート'!R72="","",'基本情報入力シート'!R72)</f>
      </c>
      <c r="N51" s="622">
        <f>IF('基本情報入力シート'!W72="","",'基本情報入力シート'!W72)</f>
      </c>
      <c r="O51" s="617">
        <f>IF('基本情報入力シート'!X72="","",'基本情報入力シート'!X72)</f>
      </c>
      <c r="P51" s="623">
        <f>IF('基本情報入力シート'!Y72="","",'基本情報入力シート'!Y72)</f>
      </c>
      <c r="Q51" s="624">
        <f>IF('基本情報入力シート'!Z72="","",'基本情報入力シート'!Z72)</f>
      </c>
      <c r="R51" s="651">
        <f>IF('基本情報入力シート'!AA72="","",'基本情報入力シート'!AA72)</f>
      </c>
      <c r="S51" s="652"/>
      <c r="T51" s="653"/>
      <c r="U51" s="654">
        <f>IF(P51="","",VLOOKUP(P51,'【参考】数式用'!$A$5:$I$28,MATCH(T51,'【参考】数式用'!$H$4:$I$4,0)+7,0))</f>
      </c>
      <c r="V51" s="655"/>
      <c r="W51" s="260" t="s">
        <v>211</v>
      </c>
      <c r="X51" s="656"/>
      <c r="Y51" s="257" t="s">
        <v>212</v>
      </c>
      <c r="Z51" s="656"/>
      <c r="AA51" s="409" t="s">
        <v>213</v>
      </c>
      <c r="AB51" s="656"/>
      <c r="AC51" s="257" t="s">
        <v>212</v>
      </c>
      <c r="AD51" s="656"/>
      <c r="AE51" s="257" t="s">
        <v>214</v>
      </c>
      <c r="AF51" s="631" t="s">
        <v>215</v>
      </c>
      <c r="AG51" s="632">
        <f t="shared" si="4"/>
      </c>
      <c r="AH51" s="633" t="s">
        <v>216</v>
      </c>
      <c r="AI51" s="634">
        <f t="shared" si="7"/>
      </c>
      <c r="AJ51" s="214"/>
      <c r="AK51" s="657" t="str">
        <f t="shared" si="5"/>
        <v>○</v>
      </c>
      <c r="AL51" s="658">
        <f t="shared" si="6"/>
      </c>
      <c r="AM51" s="659"/>
      <c r="AN51" s="659"/>
      <c r="AO51" s="659"/>
      <c r="AP51" s="659"/>
      <c r="AQ51" s="659"/>
      <c r="AR51" s="659"/>
      <c r="AS51" s="659"/>
      <c r="AT51" s="659"/>
      <c r="AU51" s="660"/>
    </row>
    <row r="52" spans="1:47" ht="33" customHeight="1" thickBot="1">
      <c r="A52" s="617">
        <f t="shared" si="3"/>
        <v>41</v>
      </c>
      <c r="B52" s="618">
        <f>IF('基本情報入力シート'!C73="","",'基本情報入力シート'!C73)</f>
      </c>
      <c r="C52" s="619">
        <f>IF('基本情報入力シート'!D73="","",'基本情報入力シート'!D73)</f>
      </c>
      <c r="D52" s="620">
        <f>IF('基本情報入力シート'!E73="","",'基本情報入力シート'!E73)</f>
      </c>
      <c r="E52" s="620">
        <f>IF('基本情報入力シート'!F73="","",'基本情報入力シート'!F73)</f>
      </c>
      <c r="F52" s="620">
        <f>IF('基本情報入力シート'!G73="","",'基本情報入力シート'!G73)</f>
      </c>
      <c r="G52" s="620">
        <f>IF('基本情報入力シート'!H73="","",'基本情報入力シート'!H73)</f>
      </c>
      <c r="H52" s="620">
        <f>IF('基本情報入力シート'!I73="","",'基本情報入力シート'!I73)</f>
      </c>
      <c r="I52" s="620">
        <f>IF('基本情報入力シート'!J73="","",'基本情報入力シート'!J73)</f>
      </c>
      <c r="J52" s="620">
        <f>IF('基本情報入力シート'!K73="","",'基本情報入力シート'!K73)</f>
      </c>
      <c r="K52" s="621">
        <f>IF('基本情報入力シート'!L73="","",'基本情報入力シート'!L73)</f>
      </c>
      <c r="L52" s="622">
        <f>IF('基本情報入力シート'!M73="","",'基本情報入力シート'!M73)</f>
      </c>
      <c r="M52" s="622">
        <f>IF('基本情報入力シート'!R73="","",'基本情報入力シート'!R73)</f>
      </c>
      <c r="N52" s="622">
        <f>IF('基本情報入力シート'!W73="","",'基本情報入力シート'!W73)</f>
      </c>
      <c r="O52" s="617">
        <f>IF('基本情報入力シート'!X73="","",'基本情報入力シート'!X73)</f>
      </c>
      <c r="P52" s="623">
        <f>IF('基本情報入力シート'!Y73="","",'基本情報入力シート'!Y73)</f>
      </c>
      <c r="Q52" s="624">
        <f>IF('基本情報入力シート'!Z73="","",'基本情報入力シート'!Z73)</f>
      </c>
      <c r="R52" s="651">
        <f>IF('基本情報入力シート'!AA73="","",'基本情報入力シート'!AA73)</f>
      </c>
      <c r="S52" s="652"/>
      <c r="T52" s="653"/>
      <c r="U52" s="654">
        <f>IF(P52="","",VLOOKUP(P52,'【参考】数式用'!$A$5:$I$28,MATCH(T52,'【参考】数式用'!$H$4:$I$4,0)+7,0))</f>
      </c>
      <c r="V52" s="655"/>
      <c r="W52" s="260" t="s">
        <v>211</v>
      </c>
      <c r="X52" s="656"/>
      <c r="Y52" s="257" t="s">
        <v>212</v>
      </c>
      <c r="Z52" s="656"/>
      <c r="AA52" s="409" t="s">
        <v>213</v>
      </c>
      <c r="AB52" s="656"/>
      <c r="AC52" s="257" t="s">
        <v>212</v>
      </c>
      <c r="AD52" s="656"/>
      <c r="AE52" s="257" t="s">
        <v>214</v>
      </c>
      <c r="AF52" s="631" t="s">
        <v>215</v>
      </c>
      <c r="AG52" s="632">
        <f t="shared" si="4"/>
      </c>
      <c r="AH52" s="633" t="s">
        <v>216</v>
      </c>
      <c r="AI52" s="634">
        <f t="shared" si="7"/>
      </c>
      <c r="AJ52" s="214"/>
      <c r="AK52" s="657" t="str">
        <f t="shared" si="5"/>
        <v>○</v>
      </c>
      <c r="AL52" s="658">
        <f t="shared" si="6"/>
      </c>
      <c r="AM52" s="659"/>
      <c r="AN52" s="659"/>
      <c r="AO52" s="659"/>
      <c r="AP52" s="659"/>
      <c r="AQ52" s="659"/>
      <c r="AR52" s="659"/>
      <c r="AS52" s="659"/>
      <c r="AT52" s="659"/>
      <c r="AU52" s="660"/>
    </row>
    <row r="53" spans="1:47" ht="33" customHeight="1" thickBot="1">
      <c r="A53" s="617">
        <f t="shared" si="3"/>
        <v>42</v>
      </c>
      <c r="B53" s="618">
        <f>IF('基本情報入力シート'!C74="","",'基本情報入力シート'!C74)</f>
      </c>
      <c r="C53" s="619">
        <f>IF('基本情報入力シート'!D74="","",'基本情報入力シート'!D74)</f>
      </c>
      <c r="D53" s="620">
        <f>IF('基本情報入力シート'!E74="","",'基本情報入力シート'!E74)</f>
      </c>
      <c r="E53" s="620">
        <f>IF('基本情報入力シート'!F74="","",'基本情報入力シート'!F74)</f>
      </c>
      <c r="F53" s="620">
        <f>IF('基本情報入力シート'!G74="","",'基本情報入力シート'!G74)</f>
      </c>
      <c r="G53" s="620">
        <f>IF('基本情報入力シート'!H74="","",'基本情報入力シート'!H74)</f>
      </c>
      <c r="H53" s="620">
        <f>IF('基本情報入力シート'!I74="","",'基本情報入力シート'!I74)</f>
      </c>
      <c r="I53" s="620">
        <f>IF('基本情報入力シート'!J74="","",'基本情報入力シート'!J74)</f>
      </c>
      <c r="J53" s="620">
        <f>IF('基本情報入力シート'!K74="","",'基本情報入力シート'!K74)</f>
      </c>
      <c r="K53" s="621">
        <f>IF('基本情報入力シート'!L74="","",'基本情報入力シート'!L74)</f>
      </c>
      <c r="L53" s="622">
        <f>IF('基本情報入力シート'!M74="","",'基本情報入力シート'!M74)</f>
      </c>
      <c r="M53" s="622">
        <f>IF('基本情報入力シート'!R74="","",'基本情報入力シート'!R74)</f>
      </c>
      <c r="N53" s="622">
        <f>IF('基本情報入力シート'!W74="","",'基本情報入力シート'!W74)</f>
      </c>
      <c r="O53" s="617">
        <f>IF('基本情報入力シート'!X74="","",'基本情報入力シート'!X74)</f>
      </c>
      <c r="P53" s="623">
        <f>IF('基本情報入力シート'!Y74="","",'基本情報入力シート'!Y74)</f>
      </c>
      <c r="Q53" s="624">
        <f>IF('基本情報入力シート'!Z74="","",'基本情報入力シート'!Z74)</f>
      </c>
      <c r="R53" s="651">
        <f>IF('基本情報入力シート'!AA74="","",'基本情報入力シート'!AA74)</f>
      </c>
      <c r="S53" s="652"/>
      <c r="T53" s="653"/>
      <c r="U53" s="654">
        <f>IF(P53="","",VLOOKUP(P53,'【参考】数式用'!$A$5:$I$28,MATCH(T53,'【参考】数式用'!$H$4:$I$4,0)+7,0))</f>
      </c>
      <c r="V53" s="655"/>
      <c r="W53" s="260" t="s">
        <v>211</v>
      </c>
      <c r="X53" s="656"/>
      <c r="Y53" s="257" t="s">
        <v>212</v>
      </c>
      <c r="Z53" s="656"/>
      <c r="AA53" s="409" t="s">
        <v>213</v>
      </c>
      <c r="AB53" s="656"/>
      <c r="AC53" s="257" t="s">
        <v>212</v>
      </c>
      <c r="AD53" s="656"/>
      <c r="AE53" s="257" t="s">
        <v>214</v>
      </c>
      <c r="AF53" s="631" t="s">
        <v>215</v>
      </c>
      <c r="AG53" s="632">
        <f t="shared" si="4"/>
      </c>
      <c r="AH53" s="633" t="s">
        <v>216</v>
      </c>
      <c r="AI53" s="634">
        <f t="shared" si="7"/>
      </c>
      <c r="AJ53" s="214"/>
      <c r="AK53" s="657" t="str">
        <f t="shared" si="5"/>
        <v>○</v>
      </c>
      <c r="AL53" s="658">
        <f t="shared" si="6"/>
      </c>
      <c r="AM53" s="659"/>
      <c r="AN53" s="659"/>
      <c r="AO53" s="659"/>
      <c r="AP53" s="659"/>
      <c r="AQ53" s="659"/>
      <c r="AR53" s="659"/>
      <c r="AS53" s="659"/>
      <c r="AT53" s="659"/>
      <c r="AU53" s="660"/>
    </row>
    <row r="54" spans="1:47" ht="33" customHeight="1" thickBot="1">
      <c r="A54" s="617">
        <f t="shared" si="3"/>
        <v>43</v>
      </c>
      <c r="B54" s="618">
        <f>IF('基本情報入力シート'!C75="","",'基本情報入力シート'!C75)</f>
      </c>
      <c r="C54" s="619">
        <f>IF('基本情報入力シート'!D75="","",'基本情報入力シート'!D75)</f>
      </c>
      <c r="D54" s="620">
        <f>IF('基本情報入力シート'!E75="","",'基本情報入力シート'!E75)</f>
      </c>
      <c r="E54" s="620">
        <f>IF('基本情報入力シート'!F75="","",'基本情報入力シート'!F75)</f>
      </c>
      <c r="F54" s="620">
        <f>IF('基本情報入力シート'!G75="","",'基本情報入力シート'!G75)</f>
      </c>
      <c r="G54" s="620">
        <f>IF('基本情報入力シート'!H75="","",'基本情報入力シート'!H75)</f>
      </c>
      <c r="H54" s="620">
        <f>IF('基本情報入力シート'!I75="","",'基本情報入力シート'!I75)</f>
      </c>
      <c r="I54" s="620">
        <f>IF('基本情報入力シート'!J75="","",'基本情報入力シート'!J75)</f>
      </c>
      <c r="J54" s="620">
        <f>IF('基本情報入力シート'!K75="","",'基本情報入力シート'!K75)</f>
      </c>
      <c r="K54" s="621">
        <f>IF('基本情報入力シート'!L75="","",'基本情報入力シート'!L75)</f>
      </c>
      <c r="L54" s="622">
        <f>IF('基本情報入力シート'!M75="","",'基本情報入力シート'!M75)</f>
      </c>
      <c r="M54" s="622">
        <f>IF('基本情報入力シート'!R75="","",'基本情報入力シート'!R75)</f>
      </c>
      <c r="N54" s="622">
        <f>IF('基本情報入力シート'!W75="","",'基本情報入力シート'!W75)</f>
      </c>
      <c r="O54" s="617">
        <f>IF('基本情報入力シート'!X75="","",'基本情報入力シート'!X75)</f>
      </c>
      <c r="P54" s="623">
        <f>IF('基本情報入力シート'!Y75="","",'基本情報入力シート'!Y75)</f>
      </c>
      <c r="Q54" s="624">
        <f>IF('基本情報入力シート'!Z75="","",'基本情報入力シート'!Z75)</f>
      </c>
      <c r="R54" s="651">
        <f>IF('基本情報入力シート'!AA75="","",'基本情報入力シート'!AA75)</f>
      </c>
      <c r="S54" s="652"/>
      <c r="T54" s="653"/>
      <c r="U54" s="654">
        <f>IF(P54="","",VLOOKUP(P54,'【参考】数式用'!$A$5:$I$28,MATCH(T54,'【参考】数式用'!$H$4:$I$4,0)+7,0))</f>
      </c>
      <c r="V54" s="655"/>
      <c r="W54" s="260" t="s">
        <v>211</v>
      </c>
      <c r="X54" s="656"/>
      <c r="Y54" s="257" t="s">
        <v>212</v>
      </c>
      <c r="Z54" s="656"/>
      <c r="AA54" s="409" t="s">
        <v>213</v>
      </c>
      <c r="AB54" s="656"/>
      <c r="AC54" s="257" t="s">
        <v>212</v>
      </c>
      <c r="AD54" s="656"/>
      <c r="AE54" s="257" t="s">
        <v>214</v>
      </c>
      <c r="AF54" s="631" t="s">
        <v>215</v>
      </c>
      <c r="AG54" s="632">
        <f t="shared" si="4"/>
      </c>
      <c r="AH54" s="633" t="s">
        <v>216</v>
      </c>
      <c r="AI54" s="634">
        <f t="shared" si="7"/>
      </c>
      <c r="AJ54" s="214"/>
      <c r="AK54" s="657" t="str">
        <f t="shared" si="5"/>
        <v>○</v>
      </c>
      <c r="AL54" s="658">
        <f t="shared" si="6"/>
      </c>
      <c r="AM54" s="659"/>
      <c r="AN54" s="659"/>
      <c r="AO54" s="659"/>
      <c r="AP54" s="659"/>
      <c r="AQ54" s="659"/>
      <c r="AR54" s="659"/>
      <c r="AS54" s="659"/>
      <c r="AT54" s="659"/>
      <c r="AU54" s="660"/>
    </row>
    <row r="55" spans="1:47" ht="33" customHeight="1" thickBot="1">
      <c r="A55" s="617">
        <f t="shared" si="3"/>
        <v>44</v>
      </c>
      <c r="B55" s="618">
        <f>IF('基本情報入力シート'!C76="","",'基本情報入力シート'!C76)</f>
      </c>
      <c r="C55" s="619">
        <f>IF('基本情報入力シート'!D76="","",'基本情報入力シート'!D76)</f>
      </c>
      <c r="D55" s="620">
        <f>IF('基本情報入力シート'!E76="","",'基本情報入力シート'!E76)</f>
      </c>
      <c r="E55" s="620">
        <f>IF('基本情報入力シート'!F76="","",'基本情報入力シート'!F76)</f>
      </c>
      <c r="F55" s="620">
        <f>IF('基本情報入力シート'!G76="","",'基本情報入力シート'!G76)</f>
      </c>
      <c r="G55" s="620">
        <f>IF('基本情報入力シート'!H76="","",'基本情報入力シート'!H76)</f>
      </c>
      <c r="H55" s="620">
        <f>IF('基本情報入力シート'!I76="","",'基本情報入力シート'!I76)</f>
      </c>
      <c r="I55" s="620">
        <f>IF('基本情報入力シート'!J76="","",'基本情報入力シート'!J76)</f>
      </c>
      <c r="J55" s="620">
        <f>IF('基本情報入力シート'!K76="","",'基本情報入力シート'!K76)</f>
      </c>
      <c r="K55" s="621">
        <f>IF('基本情報入力シート'!L76="","",'基本情報入力シート'!L76)</f>
      </c>
      <c r="L55" s="622">
        <f>IF('基本情報入力シート'!M76="","",'基本情報入力シート'!M76)</f>
      </c>
      <c r="M55" s="622">
        <f>IF('基本情報入力シート'!R76="","",'基本情報入力シート'!R76)</f>
      </c>
      <c r="N55" s="622">
        <f>IF('基本情報入力シート'!W76="","",'基本情報入力シート'!W76)</f>
      </c>
      <c r="O55" s="617">
        <f>IF('基本情報入力シート'!X76="","",'基本情報入力シート'!X76)</f>
      </c>
      <c r="P55" s="623">
        <f>IF('基本情報入力シート'!Y76="","",'基本情報入力シート'!Y76)</f>
      </c>
      <c r="Q55" s="624">
        <f>IF('基本情報入力シート'!Z76="","",'基本情報入力シート'!Z76)</f>
      </c>
      <c r="R55" s="651">
        <f>IF('基本情報入力シート'!AA76="","",'基本情報入力シート'!AA76)</f>
      </c>
      <c r="S55" s="652"/>
      <c r="T55" s="653"/>
      <c r="U55" s="654">
        <f>IF(P55="","",VLOOKUP(P55,'【参考】数式用'!$A$5:$I$28,MATCH(T55,'【参考】数式用'!$H$4:$I$4,0)+7,0))</f>
      </c>
      <c r="V55" s="655"/>
      <c r="W55" s="260" t="s">
        <v>211</v>
      </c>
      <c r="X55" s="656"/>
      <c r="Y55" s="257" t="s">
        <v>212</v>
      </c>
      <c r="Z55" s="656"/>
      <c r="AA55" s="409" t="s">
        <v>213</v>
      </c>
      <c r="AB55" s="656"/>
      <c r="AC55" s="257" t="s">
        <v>212</v>
      </c>
      <c r="AD55" s="656"/>
      <c r="AE55" s="257" t="s">
        <v>214</v>
      </c>
      <c r="AF55" s="631" t="s">
        <v>215</v>
      </c>
      <c r="AG55" s="632">
        <f t="shared" si="4"/>
      </c>
      <c r="AH55" s="633" t="s">
        <v>216</v>
      </c>
      <c r="AI55" s="634">
        <f t="shared" si="7"/>
      </c>
      <c r="AJ55" s="214"/>
      <c r="AK55" s="657" t="str">
        <f t="shared" si="5"/>
        <v>○</v>
      </c>
      <c r="AL55" s="658">
        <f t="shared" si="6"/>
      </c>
      <c r="AM55" s="659"/>
      <c r="AN55" s="659"/>
      <c r="AO55" s="659"/>
      <c r="AP55" s="659"/>
      <c r="AQ55" s="659"/>
      <c r="AR55" s="659"/>
      <c r="AS55" s="659"/>
      <c r="AT55" s="659"/>
      <c r="AU55" s="660"/>
    </row>
    <row r="56" spans="1:47" ht="33" customHeight="1" thickBot="1">
      <c r="A56" s="617">
        <f t="shared" si="3"/>
        <v>45</v>
      </c>
      <c r="B56" s="618">
        <f>IF('基本情報入力シート'!C77="","",'基本情報入力シート'!C77)</f>
      </c>
      <c r="C56" s="619">
        <f>IF('基本情報入力シート'!D77="","",'基本情報入力シート'!D77)</f>
      </c>
      <c r="D56" s="620">
        <f>IF('基本情報入力シート'!E77="","",'基本情報入力シート'!E77)</f>
      </c>
      <c r="E56" s="620">
        <f>IF('基本情報入力シート'!F77="","",'基本情報入力シート'!F77)</f>
      </c>
      <c r="F56" s="620">
        <f>IF('基本情報入力シート'!G77="","",'基本情報入力シート'!G77)</f>
      </c>
      <c r="G56" s="620">
        <f>IF('基本情報入力シート'!H77="","",'基本情報入力シート'!H77)</f>
      </c>
      <c r="H56" s="620">
        <f>IF('基本情報入力シート'!I77="","",'基本情報入力シート'!I77)</f>
      </c>
      <c r="I56" s="620">
        <f>IF('基本情報入力シート'!J77="","",'基本情報入力シート'!J77)</f>
      </c>
      <c r="J56" s="620">
        <f>IF('基本情報入力シート'!K77="","",'基本情報入力シート'!K77)</f>
      </c>
      <c r="K56" s="621">
        <f>IF('基本情報入力シート'!L77="","",'基本情報入力シート'!L77)</f>
      </c>
      <c r="L56" s="622">
        <f>IF('基本情報入力シート'!M77="","",'基本情報入力シート'!M77)</f>
      </c>
      <c r="M56" s="622">
        <f>IF('基本情報入力シート'!R77="","",'基本情報入力シート'!R77)</f>
      </c>
      <c r="N56" s="622">
        <f>IF('基本情報入力シート'!W77="","",'基本情報入力シート'!W77)</f>
      </c>
      <c r="O56" s="617">
        <f>IF('基本情報入力シート'!X77="","",'基本情報入力シート'!X77)</f>
      </c>
      <c r="P56" s="623">
        <f>IF('基本情報入力シート'!Y77="","",'基本情報入力シート'!Y77)</f>
      </c>
      <c r="Q56" s="624">
        <f>IF('基本情報入力シート'!Z77="","",'基本情報入力シート'!Z77)</f>
      </c>
      <c r="R56" s="651">
        <f>IF('基本情報入力シート'!AA77="","",'基本情報入力シート'!AA77)</f>
      </c>
      <c r="S56" s="652"/>
      <c r="T56" s="653"/>
      <c r="U56" s="654">
        <f>IF(P56="","",VLOOKUP(P56,'【参考】数式用'!$A$5:$I$28,MATCH(T56,'【参考】数式用'!$H$4:$I$4,0)+7,0))</f>
      </c>
      <c r="V56" s="655"/>
      <c r="W56" s="260" t="s">
        <v>211</v>
      </c>
      <c r="X56" s="656"/>
      <c r="Y56" s="257" t="s">
        <v>212</v>
      </c>
      <c r="Z56" s="656"/>
      <c r="AA56" s="409" t="s">
        <v>213</v>
      </c>
      <c r="AB56" s="656"/>
      <c r="AC56" s="257" t="s">
        <v>212</v>
      </c>
      <c r="AD56" s="656"/>
      <c r="AE56" s="257" t="s">
        <v>214</v>
      </c>
      <c r="AF56" s="631" t="s">
        <v>215</v>
      </c>
      <c r="AG56" s="632">
        <f t="shared" si="4"/>
      </c>
      <c r="AH56" s="633" t="s">
        <v>216</v>
      </c>
      <c r="AI56" s="634">
        <f t="shared" si="7"/>
      </c>
      <c r="AJ56" s="214"/>
      <c r="AK56" s="657" t="str">
        <f t="shared" si="5"/>
        <v>○</v>
      </c>
      <c r="AL56" s="658">
        <f t="shared" si="6"/>
      </c>
      <c r="AM56" s="659"/>
      <c r="AN56" s="659"/>
      <c r="AO56" s="659"/>
      <c r="AP56" s="659"/>
      <c r="AQ56" s="659"/>
      <c r="AR56" s="659"/>
      <c r="AS56" s="659"/>
      <c r="AT56" s="659"/>
      <c r="AU56" s="660"/>
    </row>
    <row r="57" spans="1:47" ht="33" customHeight="1" thickBot="1">
      <c r="A57" s="617">
        <f t="shared" si="3"/>
        <v>46</v>
      </c>
      <c r="B57" s="618">
        <f>IF('基本情報入力シート'!C78="","",'基本情報入力シート'!C78)</f>
      </c>
      <c r="C57" s="619">
        <f>IF('基本情報入力シート'!D78="","",'基本情報入力シート'!D78)</f>
      </c>
      <c r="D57" s="620">
        <f>IF('基本情報入力シート'!E78="","",'基本情報入力シート'!E78)</f>
      </c>
      <c r="E57" s="620">
        <f>IF('基本情報入力シート'!F78="","",'基本情報入力シート'!F78)</f>
      </c>
      <c r="F57" s="620">
        <f>IF('基本情報入力シート'!G78="","",'基本情報入力シート'!G78)</f>
      </c>
      <c r="G57" s="620">
        <f>IF('基本情報入力シート'!H78="","",'基本情報入力シート'!H78)</f>
      </c>
      <c r="H57" s="620">
        <f>IF('基本情報入力シート'!I78="","",'基本情報入力シート'!I78)</f>
      </c>
      <c r="I57" s="620">
        <f>IF('基本情報入力シート'!J78="","",'基本情報入力シート'!J78)</f>
      </c>
      <c r="J57" s="620">
        <f>IF('基本情報入力シート'!K78="","",'基本情報入力シート'!K78)</f>
      </c>
      <c r="K57" s="621">
        <f>IF('基本情報入力シート'!L78="","",'基本情報入力シート'!L78)</f>
      </c>
      <c r="L57" s="622">
        <f>IF('基本情報入力シート'!M78="","",'基本情報入力シート'!M78)</f>
      </c>
      <c r="M57" s="622">
        <f>IF('基本情報入力シート'!R78="","",'基本情報入力シート'!R78)</f>
      </c>
      <c r="N57" s="622">
        <f>IF('基本情報入力シート'!W78="","",'基本情報入力シート'!W78)</f>
      </c>
      <c r="O57" s="617">
        <f>IF('基本情報入力シート'!X78="","",'基本情報入力シート'!X78)</f>
      </c>
      <c r="P57" s="623">
        <f>IF('基本情報入力シート'!Y78="","",'基本情報入力シート'!Y78)</f>
      </c>
      <c r="Q57" s="624">
        <f>IF('基本情報入力シート'!Z78="","",'基本情報入力シート'!Z78)</f>
      </c>
      <c r="R57" s="651">
        <f>IF('基本情報入力シート'!AA78="","",'基本情報入力シート'!AA78)</f>
      </c>
      <c r="S57" s="652"/>
      <c r="T57" s="653"/>
      <c r="U57" s="654">
        <f>IF(P57="","",VLOOKUP(P57,'【参考】数式用'!$A$5:$I$28,MATCH(T57,'【参考】数式用'!$H$4:$I$4,0)+7,0))</f>
      </c>
      <c r="V57" s="655"/>
      <c r="W57" s="260" t="s">
        <v>211</v>
      </c>
      <c r="X57" s="656"/>
      <c r="Y57" s="257" t="s">
        <v>212</v>
      </c>
      <c r="Z57" s="656"/>
      <c r="AA57" s="409" t="s">
        <v>213</v>
      </c>
      <c r="AB57" s="656"/>
      <c r="AC57" s="257" t="s">
        <v>212</v>
      </c>
      <c r="AD57" s="656"/>
      <c r="AE57" s="257" t="s">
        <v>214</v>
      </c>
      <c r="AF57" s="631" t="s">
        <v>215</v>
      </c>
      <c r="AG57" s="632">
        <f t="shared" si="4"/>
      </c>
      <c r="AH57" s="633" t="s">
        <v>216</v>
      </c>
      <c r="AI57" s="634">
        <f t="shared" si="7"/>
      </c>
      <c r="AJ57" s="214"/>
      <c r="AK57" s="657" t="str">
        <f t="shared" si="5"/>
        <v>○</v>
      </c>
      <c r="AL57" s="658">
        <f t="shared" si="6"/>
      </c>
      <c r="AM57" s="659"/>
      <c r="AN57" s="659"/>
      <c r="AO57" s="659"/>
      <c r="AP57" s="659"/>
      <c r="AQ57" s="659"/>
      <c r="AR57" s="659"/>
      <c r="AS57" s="659"/>
      <c r="AT57" s="659"/>
      <c r="AU57" s="660"/>
    </row>
    <row r="58" spans="1:47" ht="33" customHeight="1" thickBot="1">
      <c r="A58" s="617">
        <f t="shared" si="3"/>
        <v>47</v>
      </c>
      <c r="B58" s="618">
        <f>IF('基本情報入力シート'!C79="","",'基本情報入力シート'!C79)</f>
      </c>
      <c r="C58" s="619">
        <f>IF('基本情報入力シート'!D79="","",'基本情報入力シート'!D79)</f>
      </c>
      <c r="D58" s="620">
        <f>IF('基本情報入力シート'!E79="","",'基本情報入力シート'!E79)</f>
      </c>
      <c r="E58" s="620">
        <f>IF('基本情報入力シート'!F79="","",'基本情報入力シート'!F79)</f>
      </c>
      <c r="F58" s="620">
        <f>IF('基本情報入力シート'!G79="","",'基本情報入力シート'!G79)</f>
      </c>
      <c r="G58" s="620">
        <f>IF('基本情報入力シート'!H79="","",'基本情報入力シート'!H79)</f>
      </c>
      <c r="H58" s="620">
        <f>IF('基本情報入力シート'!I79="","",'基本情報入力シート'!I79)</f>
      </c>
      <c r="I58" s="620">
        <f>IF('基本情報入力シート'!J79="","",'基本情報入力シート'!J79)</f>
      </c>
      <c r="J58" s="620">
        <f>IF('基本情報入力シート'!K79="","",'基本情報入力シート'!K79)</f>
      </c>
      <c r="K58" s="621">
        <f>IF('基本情報入力シート'!L79="","",'基本情報入力シート'!L79)</f>
      </c>
      <c r="L58" s="622">
        <f>IF('基本情報入力シート'!M79="","",'基本情報入力シート'!M79)</f>
      </c>
      <c r="M58" s="622">
        <f>IF('基本情報入力シート'!R79="","",'基本情報入力シート'!R79)</f>
      </c>
      <c r="N58" s="622">
        <f>IF('基本情報入力シート'!W79="","",'基本情報入力シート'!W79)</f>
      </c>
      <c r="O58" s="617">
        <f>IF('基本情報入力シート'!X79="","",'基本情報入力シート'!X79)</f>
      </c>
      <c r="P58" s="623">
        <f>IF('基本情報入力シート'!Y79="","",'基本情報入力シート'!Y79)</f>
      </c>
      <c r="Q58" s="624">
        <f>IF('基本情報入力シート'!Z79="","",'基本情報入力シート'!Z79)</f>
      </c>
      <c r="R58" s="651">
        <f>IF('基本情報入力シート'!AA79="","",'基本情報入力シート'!AA79)</f>
      </c>
      <c r="S58" s="652"/>
      <c r="T58" s="653"/>
      <c r="U58" s="654">
        <f>IF(P58="","",VLOOKUP(P58,'【参考】数式用'!$A$5:$I$28,MATCH(T58,'【参考】数式用'!$H$4:$I$4,0)+7,0))</f>
      </c>
      <c r="V58" s="655"/>
      <c r="W58" s="260" t="s">
        <v>211</v>
      </c>
      <c r="X58" s="656"/>
      <c r="Y58" s="257" t="s">
        <v>212</v>
      </c>
      <c r="Z58" s="656"/>
      <c r="AA58" s="409" t="s">
        <v>213</v>
      </c>
      <c r="AB58" s="656"/>
      <c r="AC58" s="257" t="s">
        <v>212</v>
      </c>
      <c r="AD58" s="656"/>
      <c r="AE58" s="257" t="s">
        <v>214</v>
      </c>
      <c r="AF58" s="631" t="s">
        <v>215</v>
      </c>
      <c r="AG58" s="632">
        <f t="shared" si="4"/>
      </c>
      <c r="AH58" s="633" t="s">
        <v>216</v>
      </c>
      <c r="AI58" s="634">
        <f t="shared" si="7"/>
      </c>
      <c r="AJ58" s="214"/>
      <c r="AK58" s="657" t="str">
        <f t="shared" si="5"/>
        <v>○</v>
      </c>
      <c r="AL58" s="658">
        <f t="shared" si="6"/>
      </c>
      <c r="AM58" s="659"/>
      <c r="AN58" s="659"/>
      <c r="AO58" s="659"/>
      <c r="AP58" s="659"/>
      <c r="AQ58" s="659"/>
      <c r="AR58" s="659"/>
      <c r="AS58" s="659"/>
      <c r="AT58" s="659"/>
      <c r="AU58" s="660"/>
    </row>
    <row r="59" spans="1:47" ht="33" customHeight="1" thickBot="1">
      <c r="A59" s="617">
        <f t="shared" si="3"/>
        <v>48</v>
      </c>
      <c r="B59" s="618">
        <f>IF('基本情報入力シート'!C80="","",'基本情報入力シート'!C80)</f>
      </c>
      <c r="C59" s="619">
        <f>IF('基本情報入力シート'!D80="","",'基本情報入力シート'!D80)</f>
      </c>
      <c r="D59" s="620">
        <f>IF('基本情報入力シート'!E80="","",'基本情報入力シート'!E80)</f>
      </c>
      <c r="E59" s="620">
        <f>IF('基本情報入力シート'!F80="","",'基本情報入力シート'!F80)</f>
      </c>
      <c r="F59" s="620">
        <f>IF('基本情報入力シート'!G80="","",'基本情報入力シート'!G80)</f>
      </c>
      <c r="G59" s="620">
        <f>IF('基本情報入力シート'!H80="","",'基本情報入力シート'!H80)</f>
      </c>
      <c r="H59" s="620">
        <f>IF('基本情報入力シート'!I80="","",'基本情報入力シート'!I80)</f>
      </c>
      <c r="I59" s="620">
        <f>IF('基本情報入力シート'!J80="","",'基本情報入力シート'!J80)</f>
      </c>
      <c r="J59" s="620">
        <f>IF('基本情報入力シート'!K80="","",'基本情報入力シート'!K80)</f>
      </c>
      <c r="K59" s="621">
        <f>IF('基本情報入力シート'!L80="","",'基本情報入力シート'!L80)</f>
      </c>
      <c r="L59" s="622">
        <f>IF('基本情報入力シート'!M80="","",'基本情報入力シート'!M80)</f>
      </c>
      <c r="M59" s="622">
        <f>IF('基本情報入力シート'!R80="","",'基本情報入力シート'!R80)</f>
      </c>
      <c r="N59" s="622">
        <f>IF('基本情報入力シート'!W80="","",'基本情報入力シート'!W80)</f>
      </c>
      <c r="O59" s="617">
        <f>IF('基本情報入力シート'!X80="","",'基本情報入力シート'!X80)</f>
      </c>
      <c r="P59" s="623">
        <f>IF('基本情報入力シート'!Y80="","",'基本情報入力シート'!Y80)</f>
      </c>
      <c r="Q59" s="624">
        <f>IF('基本情報入力シート'!Z80="","",'基本情報入力シート'!Z80)</f>
      </c>
      <c r="R59" s="651">
        <f>IF('基本情報入力シート'!AA80="","",'基本情報入力シート'!AA80)</f>
      </c>
      <c r="S59" s="652"/>
      <c r="T59" s="653"/>
      <c r="U59" s="654">
        <f>IF(P59="","",VLOOKUP(P59,'【参考】数式用'!$A$5:$I$28,MATCH(T59,'【参考】数式用'!$H$4:$I$4,0)+7,0))</f>
      </c>
      <c r="V59" s="655"/>
      <c r="W59" s="260" t="s">
        <v>211</v>
      </c>
      <c r="X59" s="656"/>
      <c r="Y59" s="257" t="s">
        <v>212</v>
      </c>
      <c r="Z59" s="656"/>
      <c r="AA59" s="409" t="s">
        <v>213</v>
      </c>
      <c r="AB59" s="656"/>
      <c r="AC59" s="257" t="s">
        <v>212</v>
      </c>
      <c r="AD59" s="656"/>
      <c r="AE59" s="257" t="s">
        <v>214</v>
      </c>
      <c r="AF59" s="631" t="s">
        <v>215</v>
      </c>
      <c r="AG59" s="632">
        <f t="shared" si="4"/>
      </c>
      <c r="AH59" s="633" t="s">
        <v>216</v>
      </c>
      <c r="AI59" s="634">
        <f t="shared" si="7"/>
      </c>
      <c r="AJ59" s="214"/>
      <c r="AK59" s="657" t="str">
        <f t="shared" si="5"/>
        <v>○</v>
      </c>
      <c r="AL59" s="658">
        <f t="shared" si="6"/>
      </c>
      <c r="AM59" s="659"/>
      <c r="AN59" s="659"/>
      <c r="AO59" s="659"/>
      <c r="AP59" s="659"/>
      <c r="AQ59" s="659"/>
      <c r="AR59" s="659"/>
      <c r="AS59" s="659"/>
      <c r="AT59" s="659"/>
      <c r="AU59" s="660"/>
    </row>
    <row r="60" spans="1:47" ht="33" customHeight="1" thickBot="1">
      <c r="A60" s="617">
        <f t="shared" si="3"/>
        <v>49</v>
      </c>
      <c r="B60" s="618">
        <f>IF('基本情報入力シート'!C81="","",'基本情報入力シート'!C81)</f>
      </c>
      <c r="C60" s="619">
        <f>IF('基本情報入力シート'!D81="","",'基本情報入力シート'!D81)</f>
      </c>
      <c r="D60" s="620">
        <f>IF('基本情報入力シート'!E81="","",'基本情報入力シート'!E81)</f>
      </c>
      <c r="E60" s="620">
        <f>IF('基本情報入力シート'!F81="","",'基本情報入力シート'!F81)</f>
      </c>
      <c r="F60" s="620">
        <f>IF('基本情報入力シート'!G81="","",'基本情報入力シート'!G81)</f>
      </c>
      <c r="G60" s="620">
        <f>IF('基本情報入力シート'!H81="","",'基本情報入力シート'!H81)</f>
      </c>
      <c r="H60" s="620">
        <f>IF('基本情報入力シート'!I81="","",'基本情報入力シート'!I81)</f>
      </c>
      <c r="I60" s="620">
        <f>IF('基本情報入力シート'!J81="","",'基本情報入力シート'!J81)</f>
      </c>
      <c r="J60" s="620">
        <f>IF('基本情報入力シート'!K81="","",'基本情報入力シート'!K81)</f>
      </c>
      <c r="K60" s="621">
        <f>IF('基本情報入力シート'!L81="","",'基本情報入力シート'!L81)</f>
      </c>
      <c r="L60" s="622">
        <f>IF('基本情報入力シート'!M81="","",'基本情報入力シート'!M81)</f>
      </c>
      <c r="M60" s="622">
        <f>IF('基本情報入力シート'!R81="","",'基本情報入力シート'!R81)</f>
      </c>
      <c r="N60" s="622">
        <f>IF('基本情報入力シート'!W81="","",'基本情報入力シート'!W81)</f>
      </c>
      <c r="O60" s="617">
        <f>IF('基本情報入力シート'!X81="","",'基本情報入力シート'!X81)</f>
      </c>
      <c r="P60" s="623">
        <f>IF('基本情報入力シート'!Y81="","",'基本情報入力シート'!Y81)</f>
      </c>
      <c r="Q60" s="624">
        <f>IF('基本情報入力シート'!Z81="","",'基本情報入力シート'!Z81)</f>
      </c>
      <c r="R60" s="651">
        <f>IF('基本情報入力シート'!AA81="","",'基本情報入力シート'!AA81)</f>
      </c>
      <c r="S60" s="652"/>
      <c r="T60" s="653"/>
      <c r="U60" s="654">
        <f>IF(P60="","",VLOOKUP(P60,'【参考】数式用'!$A$5:$I$28,MATCH(T60,'【参考】数式用'!$H$4:$I$4,0)+7,0))</f>
      </c>
      <c r="V60" s="655"/>
      <c r="W60" s="260" t="s">
        <v>211</v>
      </c>
      <c r="X60" s="656"/>
      <c r="Y60" s="257" t="s">
        <v>212</v>
      </c>
      <c r="Z60" s="656"/>
      <c r="AA60" s="409" t="s">
        <v>213</v>
      </c>
      <c r="AB60" s="656"/>
      <c r="AC60" s="257" t="s">
        <v>212</v>
      </c>
      <c r="AD60" s="656"/>
      <c r="AE60" s="257" t="s">
        <v>214</v>
      </c>
      <c r="AF60" s="631" t="s">
        <v>215</v>
      </c>
      <c r="AG60" s="632">
        <f t="shared" si="4"/>
      </c>
      <c r="AH60" s="633" t="s">
        <v>216</v>
      </c>
      <c r="AI60" s="634">
        <f t="shared" si="7"/>
      </c>
      <c r="AJ60" s="214"/>
      <c r="AK60" s="657" t="str">
        <f t="shared" si="5"/>
        <v>○</v>
      </c>
      <c r="AL60" s="658">
        <f t="shared" si="6"/>
      </c>
      <c r="AM60" s="659"/>
      <c r="AN60" s="659"/>
      <c r="AO60" s="659"/>
      <c r="AP60" s="659"/>
      <c r="AQ60" s="659"/>
      <c r="AR60" s="659"/>
      <c r="AS60" s="659"/>
      <c r="AT60" s="659"/>
      <c r="AU60" s="660"/>
    </row>
    <row r="61" spans="1:47" ht="33" customHeight="1" thickBot="1">
      <c r="A61" s="617">
        <f t="shared" si="3"/>
        <v>50</v>
      </c>
      <c r="B61" s="618">
        <f>IF('基本情報入力シート'!C82="","",'基本情報入力シート'!C82)</f>
      </c>
      <c r="C61" s="619">
        <f>IF('基本情報入力シート'!D82="","",'基本情報入力シート'!D82)</f>
      </c>
      <c r="D61" s="620">
        <f>IF('基本情報入力シート'!E82="","",'基本情報入力シート'!E82)</f>
      </c>
      <c r="E61" s="620">
        <f>IF('基本情報入力シート'!F82="","",'基本情報入力シート'!F82)</f>
      </c>
      <c r="F61" s="620">
        <f>IF('基本情報入力シート'!G82="","",'基本情報入力シート'!G82)</f>
      </c>
      <c r="G61" s="620">
        <f>IF('基本情報入力シート'!H82="","",'基本情報入力シート'!H82)</f>
      </c>
      <c r="H61" s="620">
        <f>IF('基本情報入力シート'!I82="","",'基本情報入力シート'!I82)</f>
      </c>
      <c r="I61" s="620">
        <f>IF('基本情報入力シート'!J82="","",'基本情報入力シート'!J82)</f>
      </c>
      <c r="J61" s="620">
        <f>IF('基本情報入力シート'!K82="","",'基本情報入力シート'!K82)</f>
      </c>
      <c r="K61" s="621">
        <f>IF('基本情報入力シート'!L82="","",'基本情報入力シート'!L82)</f>
      </c>
      <c r="L61" s="622">
        <f>IF('基本情報入力シート'!M82="","",'基本情報入力シート'!M82)</f>
      </c>
      <c r="M61" s="622">
        <f>IF('基本情報入力シート'!R82="","",'基本情報入力シート'!R82)</f>
      </c>
      <c r="N61" s="622">
        <f>IF('基本情報入力シート'!W82="","",'基本情報入力シート'!W82)</f>
      </c>
      <c r="O61" s="617">
        <f>IF('基本情報入力シート'!X82="","",'基本情報入力シート'!X82)</f>
      </c>
      <c r="P61" s="623">
        <f>IF('基本情報入力シート'!Y82="","",'基本情報入力シート'!Y82)</f>
      </c>
      <c r="Q61" s="624">
        <f>IF('基本情報入力シート'!Z82="","",'基本情報入力シート'!Z82)</f>
      </c>
      <c r="R61" s="651">
        <f>IF('基本情報入力シート'!AA82="","",'基本情報入力シート'!AA82)</f>
      </c>
      <c r="S61" s="652"/>
      <c r="T61" s="653"/>
      <c r="U61" s="654">
        <f>IF(P61="","",VLOOKUP(P61,'【参考】数式用'!$A$5:$I$28,MATCH(T61,'【参考】数式用'!$H$4:$I$4,0)+7,0))</f>
      </c>
      <c r="V61" s="655"/>
      <c r="W61" s="260" t="s">
        <v>211</v>
      </c>
      <c r="X61" s="656"/>
      <c r="Y61" s="257" t="s">
        <v>212</v>
      </c>
      <c r="Z61" s="656"/>
      <c r="AA61" s="409" t="s">
        <v>213</v>
      </c>
      <c r="AB61" s="656"/>
      <c r="AC61" s="257" t="s">
        <v>212</v>
      </c>
      <c r="AD61" s="656"/>
      <c r="AE61" s="257" t="s">
        <v>214</v>
      </c>
      <c r="AF61" s="631" t="s">
        <v>215</v>
      </c>
      <c r="AG61" s="632">
        <f t="shared" si="4"/>
      </c>
      <c r="AH61" s="633" t="s">
        <v>216</v>
      </c>
      <c r="AI61" s="634">
        <f t="shared" si="7"/>
      </c>
      <c r="AJ61" s="214"/>
      <c r="AK61" s="657" t="str">
        <f t="shared" si="5"/>
        <v>○</v>
      </c>
      <c r="AL61" s="658">
        <f t="shared" si="6"/>
      </c>
      <c r="AM61" s="659"/>
      <c r="AN61" s="659"/>
      <c r="AO61" s="659"/>
      <c r="AP61" s="659"/>
      <c r="AQ61" s="659"/>
      <c r="AR61" s="659"/>
      <c r="AS61" s="659"/>
      <c r="AT61" s="659"/>
      <c r="AU61" s="660"/>
    </row>
    <row r="62" spans="1:47" ht="33" customHeight="1" thickBot="1">
      <c r="A62" s="617">
        <f t="shared" si="3"/>
        <v>51</v>
      </c>
      <c r="B62" s="618">
        <f>IF('基本情報入力シート'!C83="","",'基本情報入力シート'!C83)</f>
      </c>
      <c r="C62" s="619">
        <f>IF('基本情報入力シート'!D83="","",'基本情報入力シート'!D83)</f>
      </c>
      <c r="D62" s="620">
        <f>IF('基本情報入力シート'!E83="","",'基本情報入力シート'!E83)</f>
      </c>
      <c r="E62" s="620">
        <f>IF('基本情報入力シート'!F83="","",'基本情報入力シート'!F83)</f>
      </c>
      <c r="F62" s="620">
        <f>IF('基本情報入力シート'!G83="","",'基本情報入力シート'!G83)</f>
      </c>
      <c r="G62" s="620">
        <f>IF('基本情報入力シート'!H83="","",'基本情報入力シート'!H83)</f>
      </c>
      <c r="H62" s="620">
        <f>IF('基本情報入力シート'!I83="","",'基本情報入力シート'!I83)</f>
      </c>
      <c r="I62" s="620">
        <f>IF('基本情報入力シート'!J83="","",'基本情報入力シート'!J83)</f>
      </c>
      <c r="J62" s="620">
        <f>IF('基本情報入力シート'!K83="","",'基本情報入力シート'!K83)</f>
      </c>
      <c r="K62" s="621">
        <f>IF('基本情報入力シート'!L83="","",'基本情報入力シート'!L83)</f>
      </c>
      <c r="L62" s="622">
        <f>IF('基本情報入力シート'!M83="","",'基本情報入力シート'!M83)</f>
      </c>
      <c r="M62" s="622">
        <f>IF('基本情報入力シート'!R83="","",'基本情報入力シート'!R83)</f>
      </c>
      <c r="N62" s="622">
        <f>IF('基本情報入力シート'!W83="","",'基本情報入力シート'!W83)</f>
      </c>
      <c r="O62" s="617">
        <f>IF('基本情報入力シート'!X83="","",'基本情報入力シート'!X83)</f>
      </c>
      <c r="P62" s="623">
        <f>IF('基本情報入力シート'!Y83="","",'基本情報入力シート'!Y83)</f>
      </c>
      <c r="Q62" s="624">
        <f>IF('基本情報入力シート'!Z83="","",'基本情報入力シート'!Z83)</f>
      </c>
      <c r="R62" s="651">
        <f>IF('基本情報入力シート'!AA83="","",'基本情報入力シート'!AA83)</f>
      </c>
      <c r="S62" s="652"/>
      <c r="T62" s="653"/>
      <c r="U62" s="654">
        <f>IF(P62="","",VLOOKUP(P62,'【参考】数式用'!$A$5:$I$28,MATCH(T62,'【参考】数式用'!$H$4:$I$4,0)+7,0))</f>
      </c>
      <c r="V62" s="655"/>
      <c r="W62" s="260" t="s">
        <v>211</v>
      </c>
      <c r="X62" s="656"/>
      <c r="Y62" s="257" t="s">
        <v>212</v>
      </c>
      <c r="Z62" s="656"/>
      <c r="AA62" s="409" t="s">
        <v>213</v>
      </c>
      <c r="AB62" s="656"/>
      <c r="AC62" s="257" t="s">
        <v>212</v>
      </c>
      <c r="AD62" s="656"/>
      <c r="AE62" s="257" t="s">
        <v>214</v>
      </c>
      <c r="AF62" s="631" t="s">
        <v>215</v>
      </c>
      <c r="AG62" s="632">
        <f t="shared" si="4"/>
      </c>
      <c r="AH62" s="633" t="s">
        <v>216</v>
      </c>
      <c r="AI62" s="634">
        <f t="shared" si="7"/>
      </c>
      <c r="AJ62" s="214"/>
      <c r="AK62" s="657" t="str">
        <f t="shared" si="5"/>
        <v>○</v>
      </c>
      <c r="AL62" s="658">
        <f t="shared" si="6"/>
      </c>
      <c r="AM62" s="659"/>
      <c r="AN62" s="659"/>
      <c r="AO62" s="659"/>
      <c r="AP62" s="659"/>
      <c r="AQ62" s="659"/>
      <c r="AR62" s="659"/>
      <c r="AS62" s="659"/>
      <c r="AT62" s="659"/>
      <c r="AU62" s="660"/>
    </row>
    <row r="63" spans="1:47" ht="33" customHeight="1" thickBot="1">
      <c r="A63" s="617">
        <f t="shared" si="3"/>
        <v>52</v>
      </c>
      <c r="B63" s="618">
        <f>IF('基本情報入力シート'!C84="","",'基本情報入力シート'!C84)</f>
      </c>
      <c r="C63" s="619">
        <f>IF('基本情報入力シート'!D84="","",'基本情報入力シート'!D84)</f>
      </c>
      <c r="D63" s="620">
        <f>IF('基本情報入力シート'!E84="","",'基本情報入力シート'!E84)</f>
      </c>
      <c r="E63" s="620">
        <f>IF('基本情報入力シート'!F84="","",'基本情報入力シート'!F84)</f>
      </c>
      <c r="F63" s="620">
        <f>IF('基本情報入力シート'!G84="","",'基本情報入力シート'!G84)</f>
      </c>
      <c r="G63" s="620">
        <f>IF('基本情報入力シート'!H84="","",'基本情報入力シート'!H84)</f>
      </c>
      <c r="H63" s="620">
        <f>IF('基本情報入力シート'!I84="","",'基本情報入力シート'!I84)</f>
      </c>
      <c r="I63" s="620">
        <f>IF('基本情報入力シート'!J84="","",'基本情報入力シート'!J84)</f>
      </c>
      <c r="J63" s="620">
        <f>IF('基本情報入力シート'!K84="","",'基本情報入力シート'!K84)</f>
      </c>
      <c r="K63" s="621">
        <f>IF('基本情報入力シート'!L84="","",'基本情報入力シート'!L84)</f>
      </c>
      <c r="L63" s="622">
        <f>IF('基本情報入力シート'!M84="","",'基本情報入力シート'!M84)</f>
      </c>
      <c r="M63" s="622">
        <f>IF('基本情報入力シート'!R84="","",'基本情報入力シート'!R84)</f>
      </c>
      <c r="N63" s="622">
        <f>IF('基本情報入力シート'!W84="","",'基本情報入力シート'!W84)</f>
      </c>
      <c r="O63" s="617">
        <f>IF('基本情報入力シート'!X84="","",'基本情報入力シート'!X84)</f>
      </c>
      <c r="P63" s="623">
        <f>IF('基本情報入力シート'!Y84="","",'基本情報入力シート'!Y84)</f>
      </c>
      <c r="Q63" s="624">
        <f>IF('基本情報入力シート'!Z84="","",'基本情報入力シート'!Z84)</f>
      </c>
      <c r="R63" s="651">
        <f>IF('基本情報入力シート'!AA84="","",'基本情報入力シート'!AA84)</f>
      </c>
      <c r="S63" s="652"/>
      <c r="T63" s="653"/>
      <c r="U63" s="654">
        <f>IF(P63="","",VLOOKUP(P63,'【参考】数式用'!$A$5:$I$28,MATCH(T63,'【参考】数式用'!$H$4:$I$4,0)+7,0))</f>
      </c>
      <c r="V63" s="655"/>
      <c r="W63" s="260" t="s">
        <v>211</v>
      </c>
      <c r="X63" s="656"/>
      <c r="Y63" s="257" t="s">
        <v>212</v>
      </c>
      <c r="Z63" s="656"/>
      <c r="AA63" s="409" t="s">
        <v>213</v>
      </c>
      <c r="AB63" s="656"/>
      <c r="AC63" s="257" t="s">
        <v>212</v>
      </c>
      <c r="AD63" s="656"/>
      <c r="AE63" s="257" t="s">
        <v>214</v>
      </c>
      <c r="AF63" s="631" t="s">
        <v>215</v>
      </c>
      <c r="AG63" s="632">
        <f t="shared" si="4"/>
      </c>
      <c r="AH63" s="633" t="s">
        <v>216</v>
      </c>
      <c r="AI63" s="634">
        <f t="shared" si="7"/>
      </c>
      <c r="AJ63" s="214"/>
      <c r="AK63" s="657" t="str">
        <f t="shared" si="5"/>
        <v>○</v>
      </c>
      <c r="AL63" s="658">
        <f t="shared" si="6"/>
      </c>
      <c r="AM63" s="659"/>
      <c r="AN63" s="659"/>
      <c r="AO63" s="659"/>
      <c r="AP63" s="659"/>
      <c r="AQ63" s="659"/>
      <c r="AR63" s="659"/>
      <c r="AS63" s="659"/>
      <c r="AT63" s="659"/>
      <c r="AU63" s="660"/>
    </row>
    <row r="64" spans="1:47" ht="33" customHeight="1" thickBot="1">
      <c r="A64" s="617">
        <f t="shared" si="3"/>
        <v>53</v>
      </c>
      <c r="B64" s="618">
        <f>IF('基本情報入力シート'!C85="","",'基本情報入力シート'!C85)</f>
      </c>
      <c r="C64" s="619">
        <f>IF('基本情報入力シート'!D85="","",'基本情報入力シート'!D85)</f>
      </c>
      <c r="D64" s="620">
        <f>IF('基本情報入力シート'!E85="","",'基本情報入力シート'!E85)</f>
      </c>
      <c r="E64" s="620">
        <f>IF('基本情報入力シート'!F85="","",'基本情報入力シート'!F85)</f>
      </c>
      <c r="F64" s="620">
        <f>IF('基本情報入力シート'!G85="","",'基本情報入力シート'!G85)</f>
      </c>
      <c r="G64" s="620">
        <f>IF('基本情報入力シート'!H85="","",'基本情報入力シート'!H85)</f>
      </c>
      <c r="H64" s="620">
        <f>IF('基本情報入力シート'!I85="","",'基本情報入力シート'!I85)</f>
      </c>
      <c r="I64" s="620">
        <f>IF('基本情報入力シート'!J85="","",'基本情報入力シート'!J85)</f>
      </c>
      <c r="J64" s="620">
        <f>IF('基本情報入力シート'!K85="","",'基本情報入力シート'!K85)</f>
      </c>
      <c r="K64" s="621">
        <f>IF('基本情報入力シート'!L85="","",'基本情報入力シート'!L85)</f>
      </c>
      <c r="L64" s="622">
        <f>IF('基本情報入力シート'!M85="","",'基本情報入力シート'!M85)</f>
      </c>
      <c r="M64" s="622">
        <f>IF('基本情報入力シート'!R85="","",'基本情報入力シート'!R85)</f>
      </c>
      <c r="N64" s="622">
        <f>IF('基本情報入力シート'!W85="","",'基本情報入力シート'!W85)</f>
      </c>
      <c r="O64" s="617">
        <f>IF('基本情報入力シート'!X85="","",'基本情報入力シート'!X85)</f>
      </c>
      <c r="P64" s="623">
        <f>IF('基本情報入力シート'!Y85="","",'基本情報入力シート'!Y85)</f>
      </c>
      <c r="Q64" s="624">
        <f>IF('基本情報入力シート'!Z85="","",'基本情報入力シート'!Z85)</f>
      </c>
      <c r="R64" s="651">
        <f>IF('基本情報入力シート'!AA85="","",'基本情報入力シート'!AA85)</f>
      </c>
      <c r="S64" s="652"/>
      <c r="T64" s="653"/>
      <c r="U64" s="654">
        <f>IF(P64="","",VLOOKUP(P64,'【参考】数式用'!$A$5:$I$28,MATCH(T64,'【参考】数式用'!$H$4:$I$4,0)+7,0))</f>
      </c>
      <c r="V64" s="655"/>
      <c r="W64" s="260" t="s">
        <v>211</v>
      </c>
      <c r="X64" s="656"/>
      <c r="Y64" s="257" t="s">
        <v>212</v>
      </c>
      <c r="Z64" s="656"/>
      <c r="AA64" s="409" t="s">
        <v>213</v>
      </c>
      <c r="AB64" s="656"/>
      <c r="AC64" s="257" t="s">
        <v>212</v>
      </c>
      <c r="AD64" s="656"/>
      <c r="AE64" s="257" t="s">
        <v>214</v>
      </c>
      <c r="AF64" s="631" t="s">
        <v>215</v>
      </c>
      <c r="AG64" s="632">
        <f t="shared" si="4"/>
      </c>
      <c r="AH64" s="633" t="s">
        <v>216</v>
      </c>
      <c r="AI64" s="634">
        <f t="shared" si="7"/>
      </c>
      <c r="AJ64" s="214"/>
      <c r="AK64" s="657" t="str">
        <f t="shared" si="5"/>
        <v>○</v>
      </c>
      <c r="AL64" s="658">
        <f t="shared" si="6"/>
      </c>
      <c r="AM64" s="659"/>
      <c r="AN64" s="659"/>
      <c r="AO64" s="659"/>
      <c r="AP64" s="659"/>
      <c r="AQ64" s="659"/>
      <c r="AR64" s="659"/>
      <c r="AS64" s="659"/>
      <c r="AT64" s="659"/>
      <c r="AU64" s="660"/>
    </row>
    <row r="65" spans="1:47" ht="33" customHeight="1" thickBot="1">
      <c r="A65" s="617">
        <f t="shared" si="3"/>
        <v>54</v>
      </c>
      <c r="B65" s="618">
        <f>IF('基本情報入力シート'!C86="","",'基本情報入力シート'!C86)</f>
      </c>
      <c r="C65" s="619">
        <f>IF('基本情報入力シート'!D86="","",'基本情報入力シート'!D86)</f>
      </c>
      <c r="D65" s="620">
        <f>IF('基本情報入力シート'!E86="","",'基本情報入力シート'!E86)</f>
      </c>
      <c r="E65" s="620">
        <f>IF('基本情報入力シート'!F86="","",'基本情報入力シート'!F86)</f>
      </c>
      <c r="F65" s="620">
        <f>IF('基本情報入力シート'!G86="","",'基本情報入力シート'!G86)</f>
      </c>
      <c r="G65" s="620">
        <f>IF('基本情報入力シート'!H86="","",'基本情報入力シート'!H86)</f>
      </c>
      <c r="H65" s="620">
        <f>IF('基本情報入力シート'!I86="","",'基本情報入力シート'!I86)</f>
      </c>
      <c r="I65" s="620">
        <f>IF('基本情報入力シート'!J86="","",'基本情報入力シート'!J86)</f>
      </c>
      <c r="J65" s="620">
        <f>IF('基本情報入力シート'!K86="","",'基本情報入力シート'!K86)</f>
      </c>
      <c r="K65" s="621">
        <f>IF('基本情報入力シート'!L86="","",'基本情報入力シート'!L86)</f>
      </c>
      <c r="L65" s="622">
        <f>IF('基本情報入力シート'!M86="","",'基本情報入力シート'!M86)</f>
      </c>
      <c r="M65" s="622">
        <f>IF('基本情報入力シート'!R86="","",'基本情報入力シート'!R86)</f>
      </c>
      <c r="N65" s="622">
        <f>IF('基本情報入力シート'!W86="","",'基本情報入力シート'!W86)</f>
      </c>
      <c r="O65" s="617">
        <f>IF('基本情報入力シート'!X86="","",'基本情報入力シート'!X86)</f>
      </c>
      <c r="P65" s="623">
        <f>IF('基本情報入力シート'!Y86="","",'基本情報入力シート'!Y86)</f>
      </c>
      <c r="Q65" s="624">
        <f>IF('基本情報入力シート'!Z86="","",'基本情報入力シート'!Z86)</f>
      </c>
      <c r="R65" s="651">
        <f>IF('基本情報入力シート'!AA86="","",'基本情報入力シート'!AA86)</f>
      </c>
      <c r="S65" s="652"/>
      <c r="T65" s="653"/>
      <c r="U65" s="654">
        <f>IF(P65="","",VLOOKUP(P65,'【参考】数式用'!$A$5:$I$28,MATCH(T65,'【参考】数式用'!$H$4:$I$4,0)+7,0))</f>
      </c>
      <c r="V65" s="655"/>
      <c r="W65" s="260" t="s">
        <v>211</v>
      </c>
      <c r="X65" s="656"/>
      <c r="Y65" s="257" t="s">
        <v>212</v>
      </c>
      <c r="Z65" s="656"/>
      <c r="AA65" s="409" t="s">
        <v>213</v>
      </c>
      <c r="AB65" s="656"/>
      <c r="AC65" s="257" t="s">
        <v>212</v>
      </c>
      <c r="AD65" s="656"/>
      <c r="AE65" s="257" t="s">
        <v>214</v>
      </c>
      <c r="AF65" s="631" t="s">
        <v>215</v>
      </c>
      <c r="AG65" s="632">
        <f t="shared" si="4"/>
      </c>
      <c r="AH65" s="633" t="s">
        <v>216</v>
      </c>
      <c r="AI65" s="634">
        <f t="shared" si="7"/>
      </c>
      <c r="AJ65" s="214"/>
      <c r="AK65" s="657" t="str">
        <f t="shared" si="5"/>
        <v>○</v>
      </c>
      <c r="AL65" s="658">
        <f t="shared" si="6"/>
      </c>
      <c r="AM65" s="659"/>
      <c r="AN65" s="659"/>
      <c r="AO65" s="659"/>
      <c r="AP65" s="659"/>
      <c r="AQ65" s="659"/>
      <c r="AR65" s="659"/>
      <c r="AS65" s="659"/>
      <c r="AT65" s="659"/>
      <c r="AU65" s="660"/>
    </row>
    <row r="66" spans="1:47" ht="33" customHeight="1" thickBot="1">
      <c r="A66" s="617">
        <f t="shared" si="3"/>
        <v>55</v>
      </c>
      <c r="B66" s="618">
        <f>IF('基本情報入力シート'!C87="","",'基本情報入力シート'!C87)</f>
      </c>
      <c r="C66" s="619">
        <f>IF('基本情報入力シート'!D87="","",'基本情報入力シート'!D87)</f>
      </c>
      <c r="D66" s="620">
        <f>IF('基本情報入力シート'!E87="","",'基本情報入力シート'!E87)</f>
      </c>
      <c r="E66" s="620">
        <f>IF('基本情報入力シート'!F87="","",'基本情報入力シート'!F87)</f>
      </c>
      <c r="F66" s="620">
        <f>IF('基本情報入力シート'!G87="","",'基本情報入力シート'!G87)</f>
      </c>
      <c r="G66" s="620">
        <f>IF('基本情報入力シート'!H87="","",'基本情報入力シート'!H87)</f>
      </c>
      <c r="H66" s="620">
        <f>IF('基本情報入力シート'!I87="","",'基本情報入力シート'!I87)</f>
      </c>
      <c r="I66" s="620">
        <f>IF('基本情報入力シート'!J87="","",'基本情報入力シート'!J87)</f>
      </c>
      <c r="J66" s="620">
        <f>IF('基本情報入力シート'!K87="","",'基本情報入力シート'!K87)</f>
      </c>
      <c r="K66" s="621">
        <f>IF('基本情報入力シート'!L87="","",'基本情報入力シート'!L87)</f>
      </c>
      <c r="L66" s="622">
        <f>IF('基本情報入力シート'!M87="","",'基本情報入力シート'!M87)</f>
      </c>
      <c r="M66" s="622">
        <f>IF('基本情報入力シート'!R87="","",'基本情報入力シート'!R87)</f>
      </c>
      <c r="N66" s="622">
        <f>IF('基本情報入力シート'!W87="","",'基本情報入力シート'!W87)</f>
      </c>
      <c r="O66" s="617">
        <f>IF('基本情報入力シート'!X87="","",'基本情報入力シート'!X87)</f>
      </c>
      <c r="P66" s="623">
        <f>IF('基本情報入力シート'!Y87="","",'基本情報入力シート'!Y87)</f>
      </c>
      <c r="Q66" s="624">
        <f>IF('基本情報入力シート'!Z87="","",'基本情報入力シート'!Z87)</f>
      </c>
      <c r="R66" s="651">
        <f>IF('基本情報入力シート'!AA87="","",'基本情報入力シート'!AA87)</f>
      </c>
      <c r="S66" s="652"/>
      <c r="T66" s="653"/>
      <c r="U66" s="654">
        <f>IF(P66="","",VLOOKUP(P66,'【参考】数式用'!$A$5:$I$28,MATCH(T66,'【参考】数式用'!$H$4:$I$4,0)+7,0))</f>
      </c>
      <c r="V66" s="655"/>
      <c r="W66" s="260" t="s">
        <v>211</v>
      </c>
      <c r="X66" s="656"/>
      <c r="Y66" s="257" t="s">
        <v>212</v>
      </c>
      <c r="Z66" s="656"/>
      <c r="AA66" s="409" t="s">
        <v>213</v>
      </c>
      <c r="AB66" s="656"/>
      <c r="AC66" s="257" t="s">
        <v>212</v>
      </c>
      <c r="AD66" s="656"/>
      <c r="AE66" s="257" t="s">
        <v>214</v>
      </c>
      <c r="AF66" s="631" t="s">
        <v>215</v>
      </c>
      <c r="AG66" s="632">
        <f t="shared" si="4"/>
      </c>
      <c r="AH66" s="633" t="s">
        <v>216</v>
      </c>
      <c r="AI66" s="634">
        <f t="shared" si="7"/>
      </c>
      <c r="AJ66" s="214"/>
      <c r="AK66" s="657" t="str">
        <f t="shared" si="5"/>
        <v>○</v>
      </c>
      <c r="AL66" s="658">
        <f t="shared" si="6"/>
      </c>
      <c r="AM66" s="659"/>
      <c r="AN66" s="659"/>
      <c r="AO66" s="659"/>
      <c r="AP66" s="659"/>
      <c r="AQ66" s="659"/>
      <c r="AR66" s="659"/>
      <c r="AS66" s="659"/>
      <c r="AT66" s="659"/>
      <c r="AU66" s="660"/>
    </row>
    <row r="67" spans="1:47" ht="33" customHeight="1" thickBot="1">
      <c r="A67" s="617">
        <f t="shared" si="3"/>
        <v>56</v>
      </c>
      <c r="B67" s="618">
        <f>IF('基本情報入力シート'!C88="","",'基本情報入力シート'!C88)</f>
      </c>
      <c r="C67" s="619">
        <f>IF('基本情報入力シート'!D88="","",'基本情報入力シート'!D88)</f>
      </c>
      <c r="D67" s="620">
        <f>IF('基本情報入力シート'!E88="","",'基本情報入力シート'!E88)</f>
      </c>
      <c r="E67" s="620">
        <f>IF('基本情報入力シート'!F88="","",'基本情報入力シート'!F88)</f>
      </c>
      <c r="F67" s="620">
        <f>IF('基本情報入力シート'!G88="","",'基本情報入力シート'!G88)</f>
      </c>
      <c r="G67" s="620">
        <f>IF('基本情報入力シート'!H88="","",'基本情報入力シート'!H88)</f>
      </c>
      <c r="H67" s="620">
        <f>IF('基本情報入力シート'!I88="","",'基本情報入力シート'!I88)</f>
      </c>
      <c r="I67" s="620">
        <f>IF('基本情報入力シート'!J88="","",'基本情報入力シート'!J88)</f>
      </c>
      <c r="J67" s="620">
        <f>IF('基本情報入力シート'!K88="","",'基本情報入力シート'!K88)</f>
      </c>
      <c r="K67" s="621">
        <f>IF('基本情報入力シート'!L88="","",'基本情報入力シート'!L88)</f>
      </c>
      <c r="L67" s="622">
        <f>IF('基本情報入力シート'!M88="","",'基本情報入力シート'!M88)</f>
      </c>
      <c r="M67" s="622">
        <f>IF('基本情報入力シート'!R88="","",'基本情報入力シート'!R88)</f>
      </c>
      <c r="N67" s="622">
        <f>IF('基本情報入力シート'!W88="","",'基本情報入力シート'!W88)</f>
      </c>
      <c r="O67" s="617">
        <f>IF('基本情報入力シート'!X88="","",'基本情報入力シート'!X88)</f>
      </c>
      <c r="P67" s="623">
        <f>IF('基本情報入力シート'!Y88="","",'基本情報入力シート'!Y88)</f>
      </c>
      <c r="Q67" s="624">
        <f>IF('基本情報入力シート'!Z88="","",'基本情報入力シート'!Z88)</f>
      </c>
      <c r="R67" s="651">
        <f>IF('基本情報入力シート'!AA88="","",'基本情報入力シート'!AA88)</f>
      </c>
      <c r="S67" s="652"/>
      <c r="T67" s="653"/>
      <c r="U67" s="654">
        <f>IF(P67="","",VLOOKUP(P67,'【参考】数式用'!$A$5:$I$28,MATCH(T67,'【参考】数式用'!$H$4:$I$4,0)+7,0))</f>
      </c>
      <c r="V67" s="655"/>
      <c r="W67" s="260" t="s">
        <v>211</v>
      </c>
      <c r="X67" s="656"/>
      <c r="Y67" s="257" t="s">
        <v>212</v>
      </c>
      <c r="Z67" s="656"/>
      <c r="AA67" s="409" t="s">
        <v>213</v>
      </c>
      <c r="AB67" s="656"/>
      <c r="AC67" s="257" t="s">
        <v>212</v>
      </c>
      <c r="AD67" s="656"/>
      <c r="AE67" s="257" t="s">
        <v>214</v>
      </c>
      <c r="AF67" s="631" t="s">
        <v>215</v>
      </c>
      <c r="AG67" s="632">
        <f t="shared" si="4"/>
      </c>
      <c r="AH67" s="633" t="s">
        <v>216</v>
      </c>
      <c r="AI67" s="634">
        <f t="shared" si="7"/>
      </c>
      <c r="AJ67" s="214"/>
      <c r="AK67" s="657" t="str">
        <f t="shared" si="5"/>
        <v>○</v>
      </c>
      <c r="AL67" s="658">
        <f t="shared" si="6"/>
      </c>
      <c r="AM67" s="659"/>
      <c r="AN67" s="659"/>
      <c r="AO67" s="659"/>
      <c r="AP67" s="659"/>
      <c r="AQ67" s="659"/>
      <c r="AR67" s="659"/>
      <c r="AS67" s="659"/>
      <c r="AT67" s="659"/>
      <c r="AU67" s="660"/>
    </row>
    <row r="68" spans="1:47" ht="33" customHeight="1" thickBot="1">
      <c r="A68" s="617">
        <f t="shared" si="3"/>
        <v>57</v>
      </c>
      <c r="B68" s="618">
        <f>IF('基本情報入力シート'!C89="","",'基本情報入力シート'!C89)</f>
      </c>
      <c r="C68" s="619">
        <f>IF('基本情報入力シート'!D89="","",'基本情報入力シート'!D89)</f>
      </c>
      <c r="D68" s="620">
        <f>IF('基本情報入力シート'!E89="","",'基本情報入力シート'!E89)</f>
      </c>
      <c r="E68" s="620">
        <f>IF('基本情報入力シート'!F89="","",'基本情報入力シート'!F89)</f>
      </c>
      <c r="F68" s="620">
        <f>IF('基本情報入力シート'!G89="","",'基本情報入力シート'!G89)</f>
      </c>
      <c r="G68" s="620">
        <f>IF('基本情報入力シート'!H89="","",'基本情報入力シート'!H89)</f>
      </c>
      <c r="H68" s="620">
        <f>IF('基本情報入力シート'!I89="","",'基本情報入力シート'!I89)</f>
      </c>
      <c r="I68" s="620">
        <f>IF('基本情報入力シート'!J89="","",'基本情報入力シート'!J89)</f>
      </c>
      <c r="J68" s="620">
        <f>IF('基本情報入力シート'!K89="","",'基本情報入力シート'!K89)</f>
      </c>
      <c r="K68" s="621">
        <f>IF('基本情報入力シート'!L89="","",'基本情報入力シート'!L89)</f>
      </c>
      <c r="L68" s="622">
        <f>IF('基本情報入力シート'!M89="","",'基本情報入力シート'!M89)</f>
      </c>
      <c r="M68" s="622">
        <f>IF('基本情報入力シート'!R89="","",'基本情報入力シート'!R89)</f>
      </c>
      <c r="N68" s="622">
        <f>IF('基本情報入力シート'!W89="","",'基本情報入力シート'!W89)</f>
      </c>
      <c r="O68" s="617">
        <f>IF('基本情報入力シート'!X89="","",'基本情報入力シート'!X89)</f>
      </c>
      <c r="P68" s="623">
        <f>IF('基本情報入力シート'!Y89="","",'基本情報入力シート'!Y89)</f>
      </c>
      <c r="Q68" s="624">
        <f>IF('基本情報入力シート'!Z89="","",'基本情報入力シート'!Z89)</f>
      </c>
      <c r="R68" s="651">
        <f>IF('基本情報入力シート'!AA89="","",'基本情報入力シート'!AA89)</f>
      </c>
      <c r="S68" s="652"/>
      <c r="T68" s="653"/>
      <c r="U68" s="654">
        <f>IF(P68="","",VLOOKUP(P68,'【参考】数式用'!$A$5:$I$28,MATCH(T68,'【参考】数式用'!$H$4:$I$4,0)+7,0))</f>
      </c>
      <c r="V68" s="655"/>
      <c r="W68" s="260" t="s">
        <v>211</v>
      </c>
      <c r="X68" s="656"/>
      <c r="Y68" s="257" t="s">
        <v>212</v>
      </c>
      <c r="Z68" s="656"/>
      <c r="AA68" s="409" t="s">
        <v>213</v>
      </c>
      <c r="AB68" s="656"/>
      <c r="AC68" s="257" t="s">
        <v>212</v>
      </c>
      <c r="AD68" s="656"/>
      <c r="AE68" s="257" t="s">
        <v>214</v>
      </c>
      <c r="AF68" s="631" t="s">
        <v>215</v>
      </c>
      <c r="AG68" s="632">
        <f t="shared" si="4"/>
      </c>
      <c r="AH68" s="633" t="s">
        <v>216</v>
      </c>
      <c r="AI68" s="634">
        <f t="shared" si="7"/>
      </c>
      <c r="AJ68" s="214"/>
      <c r="AK68" s="657" t="str">
        <f t="shared" si="5"/>
        <v>○</v>
      </c>
      <c r="AL68" s="658">
        <f t="shared" si="6"/>
      </c>
      <c r="AM68" s="659"/>
      <c r="AN68" s="659"/>
      <c r="AO68" s="659"/>
      <c r="AP68" s="659"/>
      <c r="AQ68" s="659"/>
      <c r="AR68" s="659"/>
      <c r="AS68" s="659"/>
      <c r="AT68" s="659"/>
      <c r="AU68" s="660"/>
    </row>
    <row r="69" spans="1:47" ht="33" customHeight="1" thickBot="1">
      <c r="A69" s="617">
        <f t="shared" si="3"/>
        <v>58</v>
      </c>
      <c r="B69" s="618">
        <f>IF('基本情報入力シート'!C90="","",'基本情報入力シート'!C90)</f>
      </c>
      <c r="C69" s="619">
        <f>IF('基本情報入力シート'!D90="","",'基本情報入力シート'!D90)</f>
      </c>
      <c r="D69" s="620">
        <f>IF('基本情報入力シート'!E90="","",'基本情報入力シート'!E90)</f>
      </c>
      <c r="E69" s="620">
        <f>IF('基本情報入力シート'!F90="","",'基本情報入力シート'!F90)</f>
      </c>
      <c r="F69" s="620">
        <f>IF('基本情報入力シート'!G90="","",'基本情報入力シート'!G90)</f>
      </c>
      <c r="G69" s="620">
        <f>IF('基本情報入力シート'!H90="","",'基本情報入力シート'!H90)</f>
      </c>
      <c r="H69" s="620">
        <f>IF('基本情報入力シート'!I90="","",'基本情報入力シート'!I90)</f>
      </c>
      <c r="I69" s="620">
        <f>IF('基本情報入力シート'!J90="","",'基本情報入力シート'!J90)</f>
      </c>
      <c r="J69" s="620">
        <f>IF('基本情報入力シート'!K90="","",'基本情報入力シート'!K90)</f>
      </c>
      <c r="K69" s="621">
        <f>IF('基本情報入力シート'!L90="","",'基本情報入力シート'!L90)</f>
      </c>
      <c r="L69" s="622">
        <f>IF('基本情報入力シート'!M90="","",'基本情報入力シート'!M90)</f>
      </c>
      <c r="M69" s="622">
        <f>IF('基本情報入力シート'!R90="","",'基本情報入力シート'!R90)</f>
      </c>
      <c r="N69" s="622">
        <f>IF('基本情報入力シート'!W90="","",'基本情報入力シート'!W90)</f>
      </c>
      <c r="O69" s="617">
        <f>IF('基本情報入力シート'!X90="","",'基本情報入力シート'!X90)</f>
      </c>
      <c r="P69" s="623">
        <f>IF('基本情報入力シート'!Y90="","",'基本情報入力シート'!Y90)</f>
      </c>
      <c r="Q69" s="624">
        <f>IF('基本情報入力シート'!Z90="","",'基本情報入力シート'!Z90)</f>
      </c>
      <c r="R69" s="651">
        <f>IF('基本情報入力シート'!AA90="","",'基本情報入力シート'!AA90)</f>
      </c>
      <c r="S69" s="652"/>
      <c r="T69" s="653"/>
      <c r="U69" s="654">
        <f>IF(P69="","",VLOOKUP(P69,'【参考】数式用'!$A$5:$I$28,MATCH(T69,'【参考】数式用'!$H$4:$I$4,0)+7,0))</f>
      </c>
      <c r="V69" s="655"/>
      <c r="W69" s="260" t="s">
        <v>211</v>
      </c>
      <c r="X69" s="656"/>
      <c r="Y69" s="257" t="s">
        <v>212</v>
      </c>
      <c r="Z69" s="656"/>
      <c r="AA69" s="409" t="s">
        <v>213</v>
      </c>
      <c r="AB69" s="656"/>
      <c r="AC69" s="257" t="s">
        <v>212</v>
      </c>
      <c r="AD69" s="656"/>
      <c r="AE69" s="257" t="s">
        <v>214</v>
      </c>
      <c r="AF69" s="631" t="s">
        <v>215</v>
      </c>
      <c r="AG69" s="632">
        <f t="shared" si="4"/>
      </c>
      <c r="AH69" s="633" t="s">
        <v>216</v>
      </c>
      <c r="AI69" s="634">
        <f t="shared" si="7"/>
      </c>
      <c r="AJ69" s="214"/>
      <c r="AK69" s="657" t="str">
        <f t="shared" si="5"/>
        <v>○</v>
      </c>
      <c r="AL69" s="658">
        <f t="shared" si="6"/>
      </c>
      <c r="AM69" s="659"/>
      <c r="AN69" s="659"/>
      <c r="AO69" s="659"/>
      <c r="AP69" s="659"/>
      <c r="AQ69" s="659"/>
      <c r="AR69" s="659"/>
      <c r="AS69" s="659"/>
      <c r="AT69" s="659"/>
      <c r="AU69" s="660"/>
    </row>
    <row r="70" spans="1:47" ht="33" customHeight="1" thickBot="1">
      <c r="A70" s="617">
        <f t="shared" si="3"/>
        <v>59</v>
      </c>
      <c r="B70" s="618">
        <f>IF('基本情報入力シート'!C91="","",'基本情報入力シート'!C91)</f>
      </c>
      <c r="C70" s="619">
        <f>IF('基本情報入力シート'!D91="","",'基本情報入力シート'!D91)</f>
      </c>
      <c r="D70" s="620">
        <f>IF('基本情報入力シート'!E91="","",'基本情報入力シート'!E91)</f>
      </c>
      <c r="E70" s="620">
        <f>IF('基本情報入力シート'!F91="","",'基本情報入力シート'!F91)</f>
      </c>
      <c r="F70" s="620">
        <f>IF('基本情報入力シート'!G91="","",'基本情報入力シート'!G91)</f>
      </c>
      <c r="G70" s="620">
        <f>IF('基本情報入力シート'!H91="","",'基本情報入力シート'!H91)</f>
      </c>
      <c r="H70" s="620">
        <f>IF('基本情報入力シート'!I91="","",'基本情報入力シート'!I91)</f>
      </c>
      <c r="I70" s="620">
        <f>IF('基本情報入力シート'!J91="","",'基本情報入力シート'!J91)</f>
      </c>
      <c r="J70" s="620">
        <f>IF('基本情報入力シート'!K91="","",'基本情報入力シート'!K91)</f>
      </c>
      <c r="K70" s="621">
        <f>IF('基本情報入力シート'!L91="","",'基本情報入力シート'!L91)</f>
      </c>
      <c r="L70" s="622">
        <f>IF('基本情報入力シート'!M91="","",'基本情報入力シート'!M91)</f>
      </c>
      <c r="M70" s="622">
        <f>IF('基本情報入力シート'!R91="","",'基本情報入力シート'!R91)</f>
      </c>
      <c r="N70" s="622">
        <f>IF('基本情報入力シート'!W91="","",'基本情報入力シート'!W91)</f>
      </c>
      <c r="O70" s="617">
        <f>IF('基本情報入力シート'!X91="","",'基本情報入力シート'!X91)</f>
      </c>
      <c r="P70" s="623">
        <f>IF('基本情報入力シート'!Y91="","",'基本情報入力シート'!Y91)</f>
      </c>
      <c r="Q70" s="624">
        <f>IF('基本情報入力シート'!Z91="","",'基本情報入力シート'!Z91)</f>
      </c>
      <c r="R70" s="651">
        <f>IF('基本情報入力シート'!AA91="","",'基本情報入力シート'!AA91)</f>
      </c>
      <c r="S70" s="652"/>
      <c r="T70" s="653"/>
      <c r="U70" s="654">
        <f>IF(P70="","",VLOOKUP(P70,'【参考】数式用'!$A$5:$I$28,MATCH(T70,'【参考】数式用'!$H$4:$I$4,0)+7,0))</f>
      </c>
      <c r="V70" s="655"/>
      <c r="W70" s="260" t="s">
        <v>211</v>
      </c>
      <c r="X70" s="656"/>
      <c r="Y70" s="257" t="s">
        <v>212</v>
      </c>
      <c r="Z70" s="656"/>
      <c r="AA70" s="409" t="s">
        <v>213</v>
      </c>
      <c r="AB70" s="656"/>
      <c r="AC70" s="257" t="s">
        <v>212</v>
      </c>
      <c r="AD70" s="656"/>
      <c r="AE70" s="257" t="s">
        <v>214</v>
      </c>
      <c r="AF70" s="631" t="s">
        <v>215</v>
      </c>
      <c r="AG70" s="632">
        <f t="shared" si="4"/>
      </c>
      <c r="AH70" s="633" t="s">
        <v>216</v>
      </c>
      <c r="AI70" s="634">
        <f t="shared" si="7"/>
      </c>
      <c r="AJ70" s="214"/>
      <c r="AK70" s="657" t="str">
        <f t="shared" si="5"/>
        <v>○</v>
      </c>
      <c r="AL70" s="658">
        <f t="shared" si="6"/>
      </c>
      <c r="AM70" s="659"/>
      <c r="AN70" s="659"/>
      <c r="AO70" s="659"/>
      <c r="AP70" s="659"/>
      <c r="AQ70" s="659"/>
      <c r="AR70" s="659"/>
      <c r="AS70" s="659"/>
      <c r="AT70" s="659"/>
      <c r="AU70" s="660"/>
    </row>
    <row r="71" spans="1:47" ht="33" customHeight="1" thickBot="1">
      <c r="A71" s="617">
        <f t="shared" si="3"/>
        <v>60</v>
      </c>
      <c r="B71" s="618">
        <f>IF('基本情報入力シート'!C92="","",'基本情報入力シート'!C92)</f>
      </c>
      <c r="C71" s="619">
        <f>IF('基本情報入力シート'!D92="","",'基本情報入力シート'!D92)</f>
      </c>
      <c r="D71" s="620">
        <f>IF('基本情報入力シート'!E92="","",'基本情報入力シート'!E92)</f>
      </c>
      <c r="E71" s="620">
        <f>IF('基本情報入力シート'!F92="","",'基本情報入力シート'!F92)</f>
      </c>
      <c r="F71" s="620">
        <f>IF('基本情報入力シート'!G92="","",'基本情報入力シート'!G92)</f>
      </c>
      <c r="G71" s="620">
        <f>IF('基本情報入力シート'!H92="","",'基本情報入力シート'!H92)</f>
      </c>
      <c r="H71" s="620">
        <f>IF('基本情報入力シート'!I92="","",'基本情報入力シート'!I92)</f>
      </c>
      <c r="I71" s="620">
        <f>IF('基本情報入力シート'!J92="","",'基本情報入力シート'!J92)</f>
      </c>
      <c r="J71" s="620">
        <f>IF('基本情報入力シート'!K92="","",'基本情報入力シート'!K92)</f>
      </c>
      <c r="K71" s="621">
        <f>IF('基本情報入力シート'!L92="","",'基本情報入力シート'!L92)</f>
      </c>
      <c r="L71" s="622">
        <f>IF('基本情報入力シート'!M92="","",'基本情報入力シート'!M92)</f>
      </c>
      <c r="M71" s="622">
        <f>IF('基本情報入力シート'!R92="","",'基本情報入力シート'!R92)</f>
      </c>
      <c r="N71" s="622">
        <f>IF('基本情報入力シート'!W92="","",'基本情報入力シート'!W92)</f>
      </c>
      <c r="O71" s="617">
        <f>IF('基本情報入力シート'!X92="","",'基本情報入力シート'!X92)</f>
      </c>
      <c r="P71" s="623">
        <f>IF('基本情報入力シート'!Y92="","",'基本情報入力シート'!Y92)</f>
      </c>
      <c r="Q71" s="624">
        <f>IF('基本情報入力シート'!Z92="","",'基本情報入力シート'!Z92)</f>
      </c>
      <c r="R71" s="651">
        <f>IF('基本情報入力シート'!AA92="","",'基本情報入力シート'!AA92)</f>
      </c>
      <c r="S71" s="652"/>
      <c r="T71" s="653"/>
      <c r="U71" s="654">
        <f>IF(P71="","",VLOOKUP(P71,'【参考】数式用'!$A$5:$I$28,MATCH(T71,'【参考】数式用'!$H$4:$I$4,0)+7,0))</f>
      </c>
      <c r="V71" s="655"/>
      <c r="W71" s="260" t="s">
        <v>211</v>
      </c>
      <c r="X71" s="656"/>
      <c r="Y71" s="257" t="s">
        <v>212</v>
      </c>
      <c r="Z71" s="656"/>
      <c r="AA71" s="409" t="s">
        <v>213</v>
      </c>
      <c r="AB71" s="656"/>
      <c r="AC71" s="257" t="s">
        <v>212</v>
      </c>
      <c r="AD71" s="656"/>
      <c r="AE71" s="257" t="s">
        <v>214</v>
      </c>
      <c r="AF71" s="631" t="s">
        <v>215</v>
      </c>
      <c r="AG71" s="632">
        <f t="shared" si="4"/>
      </c>
      <c r="AH71" s="633" t="s">
        <v>216</v>
      </c>
      <c r="AI71" s="634">
        <f t="shared" si="7"/>
      </c>
      <c r="AJ71" s="214"/>
      <c r="AK71" s="657" t="str">
        <f t="shared" si="5"/>
        <v>○</v>
      </c>
      <c r="AL71" s="658">
        <f t="shared" si="6"/>
      </c>
      <c r="AM71" s="659"/>
      <c r="AN71" s="659"/>
      <c r="AO71" s="659"/>
      <c r="AP71" s="659"/>
      <c r="AQ71" s="659"/>
      <c r="AR71" s="659"/>
      <c r="AS71" s="659"/>
      <c r="AT71" s="659"/>
      <c r="AU71" s="660"/>
    </row>
    <row r="72" spans="1:47" ht="33" customHeight="1" thickBot="1">
      <c r="A72" s="617">
        <f t="shared" si="3"/>
        <v>61</v>
      </c>
      <c r="B72" s="618">
        <f>IF('基本情報入力シート'!C93="","",'基本情報入力シート'!C93)</f>
      </c>
      <c r="C72" s="619">
        <f>IF('基本情報入力シート'!D93="","",'基本情報入力シート'!D93)</f>
      </c>
      <c r="D72" s="620">
        <f>IF('基本情報入力シート'!E93="","",'基本情報入力シート'!E93)</f>
      </c>
      <c r="E72" s="620">
        <f>IF('基本情報入力シート'!F93="","",'基本情報入力シート'!F93)</f>
      </c>
      <c r="F72" s="620">
        <f>IF('基本情報入力シート'!G93="","",'基本情報入力シート'!G93)</f>
      </c>
      <c r="G72" s="620">
        <f>IF('基本情報入力シート'!H93="","",'基本情報入力シート'!H93)</f>
      </c>
      <c r="H72" s="620">
        <f>IF('基本情報入力シート'!I93="","",'基本情報入力シート'!I93)</f>
      </c>
      <c r="I72" s="620">
        <f>IF('基本情報入力シート'!J93="","",'基本情報入力シート'!J93)</f>
      </c>
      <c r="J72" s="620">
        <f>IF('基本情報入力シート'!K93="","",'基本情報入力シート'!K93)</f>
      </c>
      <c r="K72" s="621">
        <f>IF('基本情報入力シート'!L93="","",'基本情報入力シート'!L93)</f>
      </c>
      <c r="L72" s="622">
        <f>IF('基本情報入力シート'!M93="","",'基本情報入力シート'!M93)</f>
      </c>
      <c r="M72" s="622">
        <f>IF('基本情報入力シート'!R93="","",'基本情報入力シート'!R93)</f>
      </c>
      <c r="N72" s="622">
        <f>IF('基本情報入力シート'!W93="","",'基本情報入力シート'!W93)</f>
      </c>
      <c r="O72" s="617">
        <f>IF('基本情報入力シート'!X93="","",'基本情報入力シート'!X93)</f>
      </c>
      <c r="P72" s="623">
        <f>IF('基本情報入力シート'!Y93="","",'基本情報入力シート'!Y93)</f>
      </c>
      <c r="Q72" s="624">
        <f>IF('基本情報入力シート'!Z93="","",'基本情報入力シート'!Z93)</f>
      </c>
      <c r="R72" s="651">
        <f>IF('基本情報入力シート'!AA93="","",'基本情報入力シート'!AA93)</f>
      </c>
      <c r="S72" s="652"/>
      <c r="T72" s="653"/>
      <c r="U72" s="654">
        <f>IF(P72="","",VLOOKUP(P72,'【参考】数式用'!$A$5:$I$28,MATCH(T72,'【参考】数式用'!$H$4:$I$4,0)+7,0))</f>
      </c>
      <c r="V72" s="655"/>
      <c r="W72" s="260" t="s">
        <v>211</v>
      </c>
      <c r="X72" s="656"/>
      <c r="Y72" s="257" t="s">
        <v>212</v>
      </c>
      <c r="Z72" s="656"/>
      <c r="AA72" s="409" t="s">
        <v>213</v>
      </c>
      <c r="AB72" s="656"/>
      <c r="AC72" s="257" t="s">
        <v>212</v>
      </c>
      <c r="AD72" s="656"/>
      <c r="AE72" s="257" t="s">
        <v>214</v>
      </c>
      <c r="AF72" s="631" t="s">
        <v>215</v>
      </c>
      <c r="AG72" s="632">
        <f t="shared" si="4"/>
      </c>
      <c r="AH72" s="633" t="s">
        <v>216</v>
      </c>
      <c r="AI72" s="634">
        <f t="shared" si="7"/>
      </c>
      <c r="AJ72" s="214"/>
      <c r="AK72" s="657" t="str">
        <f t="shared" si="5"/>
        <v>○</v>
      </c>
      <c r="AL72" s="658">
        <f t="shared" si="6"/>
      </c>
      <c r="AM72" s="659"/>
      <c r="AN72" s="659"/>
      <c r="AO72" s="659"/>
      <c r="AP72" s="659"/>
      <c r="AQ72" s="659"/>
      <c r="AR72" s="659"/>
      <c r="AS72" s="659"/>
      <c r="AT72" s="659"/>
      <c r="AU72" s="660"/>
    </row>
    <row r="73" spans="1:47" ht="33" customHeight="1" thickBot="1">
      <c r="A73" s="617">
        <f t="shared" si="3"/>
        <v>62</v>
      </c>
      <c r="B73" s="618">
        <f>IF('基本情報入力シート'!C94="","",'基本情報入力シート'!C94)</f>
      </c>
      <c r="C73" s="619">
        <f>IF('基本情報入力シート'!D94="","",'基本情報入力シート'!D94)</f>
      </c>
      <c r="D73" s="620">
        <f>IF('基本情報入力シート'!E94="","",'基本情報入力シート'!E94)</f>
      </c>
      <c r="E73" s="620">
        <f>IF('基本情報入力シート'!F94="","",'基本情報入力シート'!F94)</f>
      </c>
      <c r="F73" s="620">
        <f>IF('基本情報入力シート'!G94="","",'基本情報入力シート'!G94)</f>
      </c>
      <c r="G73" s="620">
        <f>IF('基本情報入力シート'!H94="","",'基本情報入力シート'!H94)</f>
      </c>
      <c r="H73" s="620">
        <f>IF('基本情報入力シート'!I94="","",'基本情報入力シート'!I94)</f>
      </c>
      <c r="I73" s="620">
        <f>IF('基本情報入力シート'!J94="","",'基本情報入力シート'!J94)</f>
      </c>
      <c r="J73" s="620">
        <f>IF('基本情報入力シート'!K94="","",'基本情報入力シート'!K94)</f>
      </c>
      <c r="K73" s="621">
        <f>IF('基本情報入力シート'!L94="","",'基本情報入力シート'!L94)</f>
      </c>
      <c r="L73" s="622">
        <f>IF('基本情報入力シート'!M94="","",'基本情報入力シート'!M94)</f>
      </c>
      <c r="M73" s="622">
        <f>IF('基本情報入力シート'!R94="","",'基本情報入力シート'!R94)</f>
      </c>
      <c r="N73" s="622">
        <f>IF('基本情報入力シート'!W94="","",'基本情報入力シート'!W94)</f>
      </c>
      <c r="O73" s="617">
        <f>IF('基本情報入力シート'!X94="","",'基本情報入力シート'!X94)</f>
      </c>
      <c r="P73" s="623">
        <f>IF('基本情報入力シート'!Y94="","",'基本情報入力シート'!Y94)</f>
      </c>
      <c r="Q73" s="624">
        <f>IF('基本情報入力シート'!Z94="","",'基本情報入力シート'!Z94)</f>
      </c>
      <c r="R73" s="651">
        <f>IF('基本情報入力シート'!AA94="","",'基本情報入力シート'!AA94)</f>
      </c>
      <c r="S73" s="652"/>
      <c r="T73" s="653"/>
      <c r="U73" s="654">
        <f>IF(P73="","",VLOOKUP(P73,'【参考】数式用'!$A$5:$I$28,MATCH(T73,'【参考】数式用'!$H$4:$I$4,0)+7,0))</f>
      </c>
      <c r="V73" s="655"/>
      <c r="W73" s="260" t="s">
        <v>211</v>
      </c>
      <c r="X73" s="656"/>
      <c r="Y73" s="257" t="s">
        <v>212</v>
      </c>
      <c r="Z73" s="656"/>
      <c r="AA73" s="409" t="s">
        <v>213</v>
      </c>
      <c r="AB73" s="656"/>
      <c r="AC73" s="257" t="s">
        <v>212</v>
      </c>
      <c r="AD73" s="656"/>
      <c r="AE73" s="257" t="s">
        <v>214</v>
      </c>
      <c r="AF73" s="631" t="s">
        <v>215</v>
      </c>
      <c r="AG73" s="632">
        <f t="shared" si="4"/>
      </c>
      <c r="AH73" s="633" t="s">
        <v>216</v>
      </c>
      <c r="AI73" s="634">
        <f t="shared" si="7"/>
      </c>
      <c r="AJ73" s="214"/>
      <c r="AK73" s="657" t="str">
        <f t="shared" si="5"/>
        <v>○</v>
      </c>
      <c r="AL73" s="658">
        <f t="shared" si="6"/>
      </c>
      <c r="AM73" s="659"/>
      <c r="AN73" s="659"/>
      <c r="AO73" s="659"/>
      <c r="AP73" s="659"/>
      <c r="AQ73" s="659"/>
      <c r="AR73" s="659"/>
      <c r="AS73" s="659"/>
      <c r="AT73" s="659"/>
      <c r="AU73" s="660"/>
    </row>
    <row r="74" spans="1:47" ht="33" customHeight="1" thickBot="1">
      <c r="A74" s="617">
        <f t="shared" si="3"/>
        <v>63</v>
      </c>
      <c r="B74" s="618">
        <f>IF('基本情報入力シート'!C95="","",'基本情報入力シート'!C95)</f>
      </c>
      <c r="C74" s="619">
        <f>IF('基本情報入力シート'!D95="","",'基本情報入力シート'!D95)</f>
      </c>
      <c r="D74" s="620">
        <f>IF('基本情報入力シート'!E95="","",'基本情報入力シート'!E95)</f>
      </c>
      <c r="E74" s="620">
        <f>IF('基本情報入力シート'!F95="","",'基本情報入力シート'!F95)</f>
      </c>
      <c r="F74" s="620">
        <f>IF('基本情報入力シート'!G95="","",'基本情報入力シート'!G95)</f>
      </c>
      <c r="G74" s="620">
        <f>IF('基本情報入力シート'!H95="","",'基本情報入力シート'!H95)</f>
      </c>
      <c r="H74" s="620">
        <f>IF('基本情報入力シート'!I95="","",'基本情報入力シート'!I95)</f>
      </c>
      <c r="I74" s="620">
        <f>IF('基本情報入力シート'!J95="","",'基本情報入力シート'!J95)</f>
      </c>
      <c r="J74" s="620">
        <f>IF('基本情報入力シート'!K95="","",'基本情報入力シート'!K95)</f>
      </c>
      <c r="K74" s="621">
        <f>IF('基本情報入力シート'!L95="","",'基本情報入力シート'!L95)</f>
      </c>
      <c r="L74" s="622">
        <f>IF('基本情報入力シート'!M95="","",'基本情報入力シート'!M95)</f>
      </c>
      <c r="M74" s="622">
        <f>IF('基本情報入力シート'!R95="","",'基本情報入力シート'!R95)</f>
      </c>
      <c r="N74" s="622">
        <f>IF('基本情報入力シート'!W95="","",'基本情報入力シート'!W95)</f>
      </c>
      <c r="O74" s="617">
        <f>IF('基本情報入力シート'!X95="","",'基本情報入力シート'!X95)</f>
      </c>
      <c r="P74" s="623">
        <f>IF('基本情報入力シート'!Y95="","",'基本情報入力シート'!Y95)</f>
      </c>
      <c r="Q74" s="624">
        <f>IF('基本情報入力シート'!Z95="","",'基本情報入力シート'!Z95)</f>
      </c>
      <c r="R74" s="651">
        <f>IF('基本情報入力シート'!AA95="","",'基本情報入力シート'!AA95)</f>
      </c>
      <c r="S74" s="652"/>
      <c r="T74" s="653"/>
      <c r="U74" s="654">
        <f>IF(P74="","",VLOOKUP(P74,'【参考】数式用'!$A$5:$I$28,MATCH(T74,'【参考】数式用'!$H$4:$I$4,0)+7,0))</f>
      </c>
      <c r="V74" s="655"/>
      <c r="W74" s="260" t="s">
        <v>211</v>
      </c>
      <c r="X74" s="656"/>
      <c r="Y74" s="257" t="s">
        <v>212</v>
      </c>
      <c r="Z74" s="656"/>
      <c r="AA74" s="409" t="s">
        <v>213</v>
      </c>
      <c r="AB74" s="656"/>
      <c r="AC74" s="257" t="s">
        <v>212</v>
      </c>
      <c r="AD74" s="656"/>
      <c r="AE74" s="257" t="s">
        <v>214</v>
      </c>
      <c r="AF74" s="631" t="s">
        <v>215</v>
      </c>
      <c r="AG74" s="632">
        <f t="shared" si="4"/>
      </c>
      <c r="AH74" s="633" t="s">
        <v>216</v>
      </c>
      <c r="AI74" s="634">
        <f t="shared" si="7"/>
      </c>
      <c r="AJ74" s="214"/>
      <c r="AK74" s="657" t="str">
        <f t="shared" si="5"/>
        <v>○</v>
      </c>
      <c r="AL74" s="658">
        <f t="shared" si="6"/>
      </c>
      <c r="AM74" s="659"/>
      <c r="AN74" s="659"/>
      <c r="AO74" s="659"/>
      <c r="AP74" s="659"/>
      <c r="AQ74" s="659"/>
      <c r="AR74" s="659"/>
      <c r="AS74" s="659"/>
      <c r="AT74" s="659"/>
      <c r="AU74" s="660"/>
    </row>
    <row r="75" spans="1:47" ht="33" customHeight="1" thickBot="1">
      <c r="A75" s="617">
        <f t="shared" si="3"/>
        <v>64</v>
      </c>
      <c r="B75" s="618">
        <f>IF('基本情報入力シート'!C96="","",'基本情報入力シート'!C96)</f>
      </c>
      <c r="C75" s="619">
        <f>IF('基本情報入力シート'!D96="","",'基本情報入力シート'!D96)</f>
      </c>
      <c r="D75" s="620">
        <f>IF('基本情報入力シート'!E96="","",'基本情報入力シート'!E96)</f>
      </c>
      <c r="E75" s="620">
        <f>IF('基本情報入力シート'!F96="","",'基本情報入力シート'!F96)</f>
      </c>
      <c r="F75" s="620">
        <f>IF('基本情報入力シート'!G96="","",'基本情報入力シート'!G96)</f>
      </c>
      <c r="G75" s="620">
        <f>IF('基本情報入力シート'!H96="","",'基本情報入力シート'!H96)</f>
      </c>
      <c r="H75" s="620">
        <f>IF('基本情報入力シート'!I96="","",'基本情報入力シート'!I96)</f>
      </c>
      <c r="I75" s="620">
        <f>IF('基本情報入力シート'!J96="","",'基本情報入力シート'!J96)</f>
      </c>
      <c r="J75" s="620">
        <f>IF('基本情報入力シート'!K96="","",'基本情報入力シート'!K96)</f>
      </c>
      <c r="K75" s="621">
        <f>IF('基本情報入力シート'!L96="","",'基本情報入力シート'!L96)</f>
      </c>
      <c r="L75" s="622">
        <f>IF('基本情報入力シート'!M96="","",'基本情報入力シート'!M96)</f>
      </c>
      <c r="M75" s="622">
        <f>IF('基本情報入力シート'!R96="","",'基本情報入力シート'!R96)</f>
      </c>
      <c r="N75" s="622">
        <f>IF('基本情報入力シート'!W96="","",'基本情報入力シート'!W96)</f>
      </c>
      <c r="O75" s="617">
        <f>IF('基本情報入力シート'!X96="","",'基本情報入力シート'!X96)</f>
      </c>
      <c r="P75" s="623">
        <f>IF('基本情報入力シート'!Y96="","",'基本情報入力シート'!Y96)</f>
      </c>
      <c r="Q75" s="624">
        <f>IF('基本情報入力シート'!Z96="","",'基本情報入力シート'!Z96)</f>
      </c>
      <c r="R75" s="651">
        <f>IF('基本情報入力シート'!AA96="","",'基本情報入力シート'!AA96)</f>
      </c>
      <c r="S75" s="652"/>
      <c r="T75" s="653"/>
      <c r="U75" s="654">
        <f>IF(P75="","",VLOOKUP(P75,'【参考】数式用'!$A$5:$I$28,MATCH(T75,'【参考】数式用'!$H$4:$I$4,0)+7,0))</f>
      </c>
      <c r="V75" s="655"/>
      <c r="W75" s="260" t="s">
        <v>211</v>
      </c>
      <c r="X75" s="656"/>
      <c r="Y75" s="257" t="s">
        <v>212</v>
      </c>
      <c r="Z75" s="656"/>
      <c r="AA75" s="409" t="s">
        <v>213</v>
      </c>
      <c r="AB75" s="656"/>
      <c r="AC75" s="257" t="s">
        <v>212</v>
      </c>
      <c r="AD75" s="656"/>
      <c r="AE75" s="257" t="s">
        <v>214</v>
      </c>
      <c r="AF75" s="631" t="s">
        <v>215</v>
      </c>
      <c r="AG75" s="632">
        <f t="shared" si="4"/>
      </c>
      <c r="AH75" s="633" t="s">
        <v>216</v>
      </c>
      <c r="AI75" s="634">
        <f t="shared" si="7"/>
      </c>
      <c r="AJ75" s="214"/>
      <c r="AK75" s="657" t="str">
        <f t="shared" si="5"/>
        <v>○</v>
      </c>
      <c r="AL75" s="658">
        <f t="shared" si="6"/>
      </c>
      <c r="AM75" s="659"/>
      <c r="AN75" s="659"/>
      <c r="AO75" s="659"/>
      <c r="AP75" s="659"/>
      <c r="AQ75" s="659"/>
      <c r="AR75" s="659"/>
      <c r="AS75" s="659"/>
      <c r="AT75" s="659"/>
      <c r="AU75" s="660"/>
    </row>
    <row r="76" spans="1:47" ht="33" customHeight="1" thickBot="1">
      <c r="A76" s="617">
        <f t="shared" si="3"/>
        <v>65</v>
      </c>
      <c r="B76" s="618">
        <f>IF('基本情報入力シート'!C97="","",'基本情報入力シート'!C97)</f>
      </c>
      <c r="C76" s="619">
        <f>IF('基本情報入力シート'!D97="","",'基本情報入力シート'!D97)</f>
      </c>
      <c r="D76" s="620">
        <f>IF('基本情報入力シート'!E97="","",'基本情報入力シート'!E97)</f>
      </c>
      <c r="E76" s="620">
        <f>IF('基本情報入力シート'!F97="","",'基本情報入力シート'!F97)</f>
      </c>
      <c r="F76" s="620">
        <f>IF('基本情報入力シート'!G97="","",'基本情報入力シート'!G97)</f>
      </c>
      <c r="G76" s="620">
        <f>IF('基本情報入力シート'!H97="","",'基本情報入力シート'!H97)</f>
      </c>
      <c r="H76" s="620">
        <f>IF('基本情報入力シート'!I97="","",'基本情報入力シート'!I97)</f>
      </c>
      <c r="I76" s="620">
        <f>IF('基本情報入力シート'!J97="","",'基本情報入力シート'!J97)</f>
      </c>
      <c r="J76" s="620">
        <f>IF('基本情報入力シート'!K97="","",'基本情報入力シート'!K97)</f>
      </c>
      <c r="K76" s="621">
        <f>IF('基本情報入力シート'!L97="","",'基本情報入力シート'!L97)</f>
      </c>
      <c r="L76" s="622">
        <f>IF('基本情報入力シート'!M97="","",'基本情報入力シート'!M97)</f>
      </c>
      <c r="M76" s="622">
        <f>IF('基本情報入力シート'!R97="","",'基本情報入力シート'!R97)</f>
      </c>
      <c r="N76" s="622">
        <f>IF('基本情報入力シート'!W97="","",'基本情報入力シート'!W97)</f>
      </c>
      <c r="O76" s="617">
        <f>IF('基本情報入力シート'!X97="","",'基本情報入力シート'!X97)</f>
      </c>
      <c r="P76" s="623">
        <f>IF('基本情報入力シート'!Y97="","",'基本情報入力シート'!Y97)</f>
      </c>
      <c r="Q76" s="624">
        <f>IF('基本情報入力シート'!Z97="","",'基本情報入力シート'!Z97)</f>
      </c>
      <c r="R76" s="651">
        <f>IF('基本情報入力シート'!AA97="","",'基本情報入力シート'!AA97)</f>
      </c>
      <c r="S76" s="652"/>
      <c r="T76" s="653"/>
      <c r="U76" s="654">
        <f>IF(P76="","",VLOOKUP(P76,'【参考】数式用'!$A$5:$I$28,MATCH(T76,'【参考】数式用'!$H$4:$I$4,0)+7,0))</f>
      </c>
      <c r="V76" s="655"/>
      <c r="W76" s="260" t="s">
        <v>211</v>
      </c>
      <c r="X76" s="656"/>
      <c r="Y76" s="257" t="s">
        <v>212</v>
      </c>
      <c r="Z76" s="656"/>
      <c r="AA76" s="409" t="s">
        <v>213</v>
      </c>
      <c r="AB76" s="656"/>
      <c r="AC76" s="257" t="s">
        <v>212</v>
      </c>
      <c r="AD76" s="656"/>
      <c r="AE76" s="257" t="s">
        <v>214</v>
      </c>
      <c r="AF76" s="631" t="s">
        <v>215</v>
      </c>
      <c r="AG76" s="632">
        <f t="shared" si="4"/>
      </c>
      <c r="AH76" s="633" t="s">
        <v>216</v>
      </c>
      <c r="AI76" s="634">
        <f aca="true" t="shared" si="8" ref="AI76:AI111">_xlfn.IFERROR(ROUNDDOWN(ROUND(Q76*R76,0)*U76,0)*AG76,"")</f>
      </c>
      <c r="AJ76" s="214"/>
      <c r="AK76" s="657" t="str">
        <f t="shared" si="5"/>
        <v>○</v>
      </c>
      <c r="AL76" s="658">
        <f t="shared" si="6"/>
      </c>
      <c r="AM76" s="659"/>
      <c r="AN76" s="659"/>
      <c r="AO76" s="659"/>
      <c r="AP76" s="659"/>
      <c r="AQ76" s="659"/>
      <c r="AR76" s="659"/>
      <c r="AS76" s="659"/>
      <c r="AT76" s="659"/>
      <c r="AU76" s="660"/>
    </row>
    <row r="77" spans="1:47" ht="33" customHeight="1" thickBot="1">
      <c r="A77" s="617">
        <f t="shared" si="3"/>
        <v>66</v>
      </c>
      <c r="B77" s="618">
        <f>IF('基本情報入力シート'!C98="","",'基本情報入力シート'!C98)</f>
      </c>
      <c r="C77" s="619">
        <f>IF('基本情報入力シート'!D98="","",'基本情報入力シート'!D98)</f>
      </c>
      <c r="D77" s="620">
        <f>IF('基本情報入力シート'!E98="","",'基本情報入力シート'!E98)</f>
      </c>
      <c r="E77" s="620">
        <f>IF('基本情報入力シート'!F98="","",'基本情報入力シート'!F98)</f>
      </c>
      <c r="F77" s="620">
        <f>IF('基本情報入力シート'!G98="","",'基本情報入力シート'!G98)</f>
      </c>
      <c r="G77" s="620">
        <f>IF('基本情報入力シート'!H98="","",'基本情報入力シート'!H98)</f>
      </c>
      <c r="H77" s="620">
        <f>IF('基本情報入力シート'!I98="","",'基本情報入力シート'!I98)</f>
      </c>
      <c r="I77" s="620">
        <f>IF('基本情報入力シート'!J98="","",'基本情報入力シート'!J98)</f>
      </c>
      <c r="J77" s="620">
        <f>IF('基本情報入力シート'!K98="","",'基本情報入力シート'!K98)</f>
      </c>
      <c r="K77" s="621">
        <f>IF('基本情報入力シート'!L98="","",'基本情報入力シート'!L98)</f>
      </c>
      <c r="L77" s="622">
        <f>IF('基本情報入力シート'!M98="","",'基本情報入力シート'!M98)</f>
      </c>
      <c r="M77" s="622">
        <f>IF('基本情報入力シート'!R98="","",'基本情報入力シート'!R98)</f>
      </c>
      <c r="N77" s="622">
        <f>IF('基本情報入力シート'!W98="","",'基本情報入力シート'!W98)</f>
      </c>
      <c r="O77" s="617">
        <f>IF('基本情報入力シート'!X98="","",'基本情報入力シート'!X98)</f>
      </c>
      <c r="P77" s="623">
        <f>IF('基本情報入力シート'!Y98="","",'基本情報入力シート'!Y98)</f>
      </c>
      <c r="Q77" s="624">
        <f>IF('基本情報入力シート'!Z98="","",'基本情報入力シート'!Z98)</f>
      </c>
      <c r="R77" s="651">
        <f>IF('基本情報入力シート'!AA98="","",'基本情報入力シート'!AA98)</f>
      </c>
      <c r="S77" s="652"/>
      <c r="T77" s="653"/>
      <c r="U77" s="654">
        <f>IF(P77="","",VLOOKUP(P77,'【参考】数式用'!$A$5:$I$28,MATCH(T77,'【参考】数式用'!$H$4:$I$4,0)+7,0))</f>
      </c>
      <c r="V77" s="655"/>
      <c r="W77" s="260" t="s">
        <v>211</v>
      </c>
      <c r="X77" s="656"/>
      <c r="Y77" s="257" t="s">
        <v>212</v>
      </c>
      <c r="Z77" s="656"/>
      <c r="AA77" s="409" t="s">
        <v>213</v>
      </c>
      <c r="AB77" s="656"/>
      <c r="AC77" s="257" t="s">
        <v>212</v>
      </c>
      <c r="AD77" s="656"/>
      <c r="AE77" s="257" t="s">
        <v>214</v>
      </c>
      <c r="AF77" s="631" t="s">
        <v>215</v>
      </c>
      <c r="AG77" s="632">
        <f t="shared" si="4"/>
      </c>
      <c r="AH77" s="633" t="s">
        <v>216</v>
      </c>
      <c r="AI77" s="634">
        <f t="shared" si="8"/>
      </c>
      <c r="AJ77" s="214"/>
      <c r="AK77" s="657" t="str">
        <f t="shared" si="5"/>
        <v>○</v>
      </c>
      <c r="AL77" s="658">
        <f t="shared" si="6"/>
      </c>
      <c r="AM77" s="659"/>
      <c r="AN77" s="659"/>
      <c r="AO77" s="659"/>
      <c r="AP77" s="659"/>
      <c r="AQ77" s="659"/>
      <c r="AR77" s="659"/>
      <c r="AS77" s="659"/>
      <c r="AT77" s="659"/>
      <c r="AU77" s="660"/>
    </row>
    <row r="78" spans="1:47" ht="33" customHeight="1" thickBot="1">
      <c r="A78" s="617">
        <f t="shared" si="3"/>
        <v>67</v>
      </c>
      <c r="B78" s="618">
        <f>IF('基本情報入力シート'!C99="","",'基本情報入力シート'!C99)</f>
      </c>
      <c r="C78" s="619">
        <f>IF('基本情報入力シート'!D99="","",'基本情報入力シート'!D99)</f>
      </c>
      <c r="D78" s="620">
        <f>IF('基本情報入力シート'!E99="","",'基本情報入力シート'!E99)</f>
      </c>
      <c r="E78" s="620">
        <f>IF('基本情報入力シート'!F99="","",'基本情報入力シート'!F99)</f>
      </c>
      <c r="F78" s="620">
        <f>IF('基本情報入力シート'!G99="","",'基本情報入力シート'!G99)</f>
      </c>
      <c r="G78" s="620">
        <f>IF('基本情報入力シート'!H99="","",'基本情報入力シート'!H99)</f>
      </c>
      <c r="H78" s="620">
        <f>IF('基本情報入力シート'!I99="","",'基本情報入力シート'!I99)</f>
      </c>
      <c r="I78" s="620">
        <f>IF('基本情報入力シート'!J99="","",'基本情報入力シート'!J99)</f>
      </c>
      <c r="J78" s="620">
        <f>IF('基本情報入力シート'!K99="","",'基本情報入力シート'!K99)</f>
      </c>
      <c r="K78" s="621">
        <f>IF('基本情報入力シート'!L99="","",'基本情報入力シート'!L99)</f>
      </c>
      <c r="L78" s="622">
        <f>IF('基本情報入力シート'!M99="","",'基本情報入力シート'!M99)</f>
      </c>
      <c r="M78" s="622">
        <f>IF('基本情報入力シート'!R99="","",'基本情報入力シート'!R99)</f>
      </c>
      <c r="N78" s="622">
        <f>IF('基本情報入力シート'!W99="","",'基本情報入力シート'!W99)</f>
      </c>
      <c r="O78" s="617">
        <f>IF('基本情報入力シート'!X99="","",'基本情報入力シート'!X99)</f>
      </c>
      <c r="P78" s="623">
        <f>IF('基本情報入力シート'!Y99="","",'基本情報入力シート'!Y99)</f>
      </c>
      <c r="Q78" s="624">
        <f>IF('基本情報入力シート'!Z99="","",'基本情報入力シート'!Z99)</f>
      </c>
      <c r="R78" s="651">
        <f>IF('基本情報入力シート'!AA99="","",'基本情報入力シート'!AA99)</f>
      </c>
      <c r="S78" s="652"/>
      <c r="T78" s="653"/>
      <c r="U78" s="654">
        <f>IF(P78="","",VLOOKUP(P78,'【参考】数式用'!$A$5:$I$28,MATCH(T78,'【参考】数式用'!$H$4:$I$4,0)+7,0))</f>
      </c>
      <c r="V78" s="655"/>
      <c r="W78" s="260" t="s">
        <v>211</v>
      </c>
      <c r="X78" s="656"/>
      <c r="Y78" s="257" t="s">
        <v>212</v>
      </c>
      <c r="Z78" s="656"/>
      <c r="AA78" s="409" t="s">
        <v>213</v>
      </c>
      <c r="AB78" s="656"/>
      <c r="AC78" s="257" t="s">
        <v>212</v>
      </c>
      <c r="AD78" s="656"/>
      <c r="AE78" s="257" t="s">
        <v>214</v>
      </c>
      <c r="AF78" s="631" t="s">
        <v>215</v>
      </c>
      <c r="AG78" s="632">
        <f t="shared" si="4"/>
      </c>
      <c r="AH78" s="633" t="s">
        <v>216</v>
      </c>
      <c r="AI78" s="634">
        <f t="shared" si="8"/>
      </c>
      <c r="AJ78" s="214"/>
      <c r="AK78" s="657" t="str">
        <f t="shared" si="5"/>
        <v>○</v>
      </c>
      <c r="AL78" s="658">
        <f t="shared" si="6"/>
      </c>
      <c r="AM78" s="659"/>
      <c r="AN78" s="659"/>
      <c r="AO78" s="659"/>
      <c r="AP78" s="659"/>
      <c r="AQ78" s="659"/>
      <c r="AR78" s="659"/>
      <c r="AS78" s="659"/>
      <c r="AT78" s="659"/>
      <c r="AU78" s="660"/>
    </row>
    <row r="79" spans="1:47" ht="33" customHeight="1" thickBot="1">
      <c r="A79" s="617">
        <f t="shared" si="3"/>
        <v>68</v>
      </c>
      <c r="B79" s="618">
        <f>IF('基本情報入力シート'!C100="","",'基本情報入力シート'!C100)</f>
      </c>
      <c r="C79" s="619">
        <f>IF('基本情報入力シート'!D100="","",'基本情報入力シート'!D100)</f>
      </c>
      <c r="D79" s="620">
        <f>IF('基本情報入力シート'!E100="","",'基本情報入力シート'!E100)</f>
      </c>
      <c r="E79" s="620">
        <f>IF('基本情報入力シート'!F100="","",'基本情報入力シート'!F100)</f>
      </c>
      <c r="F79" s="620">
        <f>IF('基本情報入力シート'!G100="","",'基本情報入力シート'!G100)</f>
      </c>
      <c r="G79" s="620">
        <f>IF('基本情報入力シート'!H100="","",'基本情報入力シート'!H100)</f>
      </c>
      <c r="H79" s="620">
        <f>IF('基本情報入力シート'!I100="","",'基本情報入力シート'!I100)</f>
      </c>
      <c r="I79" s="620">
        <f>IF('基本情報入力シート'!J100="","",'基本情報入力シート'!J100)</f>
      </c>
      <c r="J79" s="620">
        <f>IF('基本情報入力シート'!K100="","",'基本情報入力シート'!K100)</f>
      </c>
      <c r="K79" s="621">
        <f>IF('基本情報入力シート'!L100="","",'基本情報入力シート'!L100)</f>
      </c>
      <c r="L79" s="622">
        <f>IF('基本情報入力シート'!M100="","",'基本情報入力シート'!M100)</f>
      </c>
      <c r="M79" s="622">
        <f>IF('基本情報入力シート'!R100="","",'基本情報入力シート'!R100)</f>
      </c>
      <c r="N79" s="622">
        <f>IF('基本情報入力シート'!W100="","",'基本情報入力シート'!W100)</f>
      </c>
      <c r="O79" s="617">
        <f>IF('基本情報入力シート'!X100="","",'基本情報入力シート'!X100)</f>
      </c>
      <c r="P79" s="623">
        <f>IF('基本情報入力シート'!Y100="","",'基本情報入力シート'!Y100)</f>
      </c>
      <c r="Q79" s="624">
        <f>IF('基本情報入力シート'!Z100="","",'基本情報入力シート'!Z100)</f>
      </c>
      <c r="R79" s="651">
        <f>IF('基本情報入力シート'!AA100="","",'基本情報入力シート'!AA100)</f>
      </c>
      <c r="S79" s="652"/>
      <c r="T79" s="653"/>
      <c r="U79" s="654">
        <f>IF(P79="","",VLOOKUP(P79,'【参考】数式用'!$A$5:$I$28,MATCH(T79,'【参考】数式用'!$H$4:$I$4,0)+7,0))</f>
      </c>
      <c r="V79" s="655"/>
      <c r="W79" s="260" t="s">
        <v>211</v>
      </c>
      <c r="X79" s="656"/>
      <c r="Y79" s="257" t="s">
        <v>212</v>
      </c>
      <c r="Z79" s="656"/>
      <c r="AA79" s="409" t="s">
        <v>213</v>
      </c>
      <c r="AB79" s="656"/>
      <c r="AC79" s="257" t="s">
        <v>212</v>
      </c>
      <c r="AD79" s="656"/>
      <c r="AE79" s="257" t="s">
        <v>214</v>
      </c>
      <c r="AF79" s="631" t="s">
        <v>215</v>
      </c>
      <c r="AG79" s="632">
        <f t="shared" si="4"/>
      </c>
      <c r="AH79" s="633" t="s">
        <v>216</v>
      </c>
      <c r="AI79" s="634">
        <f t="shared" si="8"/>
      </c>
      <c r="AJ79" s="214"/>
      <c r="AK79" s="657" t="str">
        <f t="shared" si="5"/>
        <v>○</v>
      </c>
      <c r="AL79" s="658">
        <f t="shared" si="6"/>
      </c>
      <c r="AM79" s="659"/>
      <c r="AN79" s="659"/>
      <c r="AO79" s="659"/>
      <c r="AP79" s="659"/>
      <c r="AQ79" s="659"/>
      <c r="AR79" s="659"/>
      <c r="AS79" s="659"/>
      <c r="AT79" s="659"/>
      <c r="AU79" s="660"/>
    </row>
    <row r="80" spans="1:47" ht="33" customHeight="1" thickBot="1">
      <c r="A80" s="617">
        <f t="shared" si="3"/>
        <v>69</v>
      </c>
      <c r="B80" s="618">
        <f>IF('基本情報入力シート'!C101="","",'基本情報入力シート'!C101)</f>
      </c>
      <c r="C80" s="619">
        <f>IF('基本情報入力シート'!D101="","",'基本情報入力シート'!D101)</f>
      </c>
      <c r="D80" s="620">
        <f>IF('基本情報入力シート'!E101="","",'基本情報入力シート'!E101)</f>
      </c>
      <c r="E80" s="620">
        <f>IF('基本情報入力シート'!F101="","",'基本情報入力シート'!F101)</f>
      </c>
      <c r="F80" s="620">
        <f>IF('基本情報入力シート'!G101="","",'基本情報入力シート'!G101)</f>
      </c>
      <c r="G80" s="620">
        <f>IF('基本情報入力シート'!H101="","",'基本情報入力シート'!H101)</f>
      </c>
      <c r="H80" s="620">
        <f>IF('基本情報入力シート'!I101="","",'基本情報入力シート'!I101)</f>
      </c>
      <c r="I80" s="620">
        <f>IF('基本情報入力シート'!J101="","",'基本情報入力シート'!J101)</f>
      </c>
      <c r="J80" s="620">
        <f>IF('基本情報入力シート'!K101="","",'基本情報入力シート'!K101)</f>
      </c>
      <c r="K80" s="621">
        <f>IF('基本情報入力シート'!L101="","",'基本情報入力シート'!L101)</f>
      </c>
      <c r="L80" s="622">
        <f>IF('基本情報入力シート'!M101="","",'基本情報入力シート'!M101)</f>
      </c>
      <c r="M80" s="622">
        <f>IF('基本情報入力シート'!R101="","",'基本情報入力シート'!R101)</f>
      </c>
      <c r="N80" s="622">
        <f>IF('基本情報入力シート'!W101="","",'基本情報入力シート'!W101)</f>
      </c>
      <c r="O80" s="617">
        <f>IF('基本情報入力シート'!X101="","",'基本情報入力シート'!X101)</f>
      </c>
      <c r="P80" s="623">
        <f>IF('基本情報入力シート'!Y101="","",'基本情報入力シート'!Y101)</f>
      </c>
      <c r="Q80" s="624">
        <f>IF('基本情報入力シート'!Z101="","",'基本情報入力シート'!Z101)</f>
      </c>
      <c r="R80" s="651">
        <f>IF('基本情報入力シート'!AA101="","",'基本情報入力シート'!AA101)</f>
      </c>
      <c r="S80" s="652"/>
      <c r="T80" s="653"/>
      <c r="U80" s="654">
        <f>IF(P80="","",VLOOKUP(P80,'【参考】数式用'!$A$5:$I$28,MATCH(T80,'【参考】数式用'!$H$4:$I$4,0)+7,0))</f>
      </c>
      <c r="V80" s="655"/>
      <c r="W80" s="260" t="s">
        <v>211</v>
      </c>
      <c r="X80" s="656"/>
      <c r="Y80" s="257" t="s">
        <v>212</v>
      </c>
      <c r="Z80" s="656"/>
      <c r="AA80" s="409" t="s">
        <v>213</v>
      </c>
      <c r="AB80" s="656"/>
      <c r="AC80" s="257" t="s">
        <v>212</v>
      </c>
      <c r="AD80" s="656"/>
      <c r="AE80" s="257" t="s">
        <v>214</v>
      </c>
      <c r="AF80" s="631" t="s">
        <v>215</v>
      </c>
      <c r="AG80" s="632">
        <f t="shared" si="4"/>
      </c>
      <c r="AH80" s="633" t="s">
        <v>216</v>
      </c>
      <c r="AI80" s="634">
        <f t="shared" si="8"/>
      </c>
      <c r="AJ80" s="214"/>
      <c r="AK80" s="657" t="str">
        <f t="shared" si="5"/>
        <v>○</v>
      </c>
      <c r="AL80" s="658">
        <f t="shared" si="6"/>
      </c>
      <c r="AM80" s="659"/>
      <c r="AN80" s="659"/>
      <c r="AO80" s="659"/>
      <c r="AP80" s="659"/>
      <c r="AQ80" s="659"/>
      <c r="AR80" s="659"/>
      <c r="AS80" s="659"/>
      <c r="AT80" s="659"/>
      <c r="AU80" s="660"/>
    </row>
    <row r="81" spans="1:47" ht="33" customHeight="1" thickBot="1">
      <c r="A81" s="617">
        <f t="shared" si="3"/>
        <v>70</v>
      </c>
      <c r="B81" s="618">
        <f>IF('基本情報入力シート'!C102="","",'基本情報入力シート'!C102)</f>
      </c>
      <c r="C81" s="619">
        <f>IF('基本情報入力シート'!D102="","",'基本情報入力シート'!D102)</f>
      </c>
      <c r="D81" s="620">
        <f>IF('基本情報入力シート'!E102="","",'基本情報入力シート'!E102)</f>
      </c>
      <c r="E81" s="620">
        <f>IF('基本情報入力シート'!F102="","",'基本情報入力シート'!F102)</f>
      </c>
      <c r="F81" s="620">
        <f>IF('基本情報入力シート'!G102="","",'基本情報入力シート'!G102)</f>
      </c>
      <c r="G81" s="620">
        <f>IF('基本情報入力シート'!H102="","",'基本情報入力シート'!H102)</f>
      </c>
      <c r="H81" s="620">
        <f>IF('基本情報入力シート'!I102="","",'基本情報入力シート'!I102)</f>
      </c>
      <c r="I81" s="620">
        <f>IF('基本情報入力シート'!J102="","",'基本情報入力シート'!J102)</f>
      </c>
      <c r="J81" s="620">
        <f>IF('基本情報入力シート'!K102="","",'基本情報入力シート'!K102)</f>
      </c>
      <c r="K81" s="621">
        <f>IF('基本情報入力シート'!L102="","",'基本情報入力シート'!L102)</f>
      </c>
      <c r="L81" s="622">
        <f>IF('基本情報入力シート'!M102="","",'基本情報入力シート'!M102)</f>
      </c>
      <c r="M81" s="622">
        <f>IF('基本情報入力シート'!R102="","",'基本情報入力シート'!R102)</f>
      </c>
      <c r="N81" s="622">
        <f>IF('基本情報入力シート'!W102="","",'基本情報入力シート'!W102)</f>
      </c>
      <c r="O81" s="617">
        <f>IF('基本情報入力シート'!X102="","",'基本情報入力シート'!X102)</f>
      </c>
      <c r="P81" s="623">
        <f>IF('基本情報入力シート'!Y102="","",'基本情報入力シート'!Y102)</f>
      </c>
      <c r="Q81" s="624">
        <f>IF('基本情報入力シート'!Z102="","",'基本情報入力シート'!Z102)</f>
      </c>
      <c r="R81" s="651">
        <f>IF('基本情報入力シート'!AA102="","",'基本情報入力シート'!AA102)</f>
      </c>
      <c r="S81" s="652"/>
      <c r="T81" s="653"/>
      <c r="U81" s="654">
        <f>IF(P81="","",VLOOKUP(P81,'【参考】数式用'!$A$5:$I$28,MATCH(T81,'【参考】数式用'!$H$4:$I$4,0)+7,0))</f>
      </c>
      <c r="V81" s="655"/>
      <c r="W81" s="260" t="s">
        <v>211</v>
      </c>
      <c r="X81" s="656"/>
      <c r="Y81" s="257" t="s">
        <v>212</v>
      </c>
      <c r="Z81" s="656"/>
      <c r="AA81" s="409" t="s">
        <v>213</v>
      </c>
      <c r="AB81" s="656"/>
      <c r="AC81" s="257" t="s">
        <v>212</v>
      </c>
      <c r="AD81" s="656"/>
      <c r="AE81" s="257" t="s">
        <v>214</v>
      </c>
      <c r="AF81" s="631" t="s">
        <v>215</v>
      </c>
      <c r="AG81" s="632">
        <f aca="true" t="shared" si="9" ref="AG81:AG111">IF(X81&gt;=1,(AB81*12+AD81)-(X81*12+Z81)+1,"")</f>
      </c>
      <c r="AH81" s="633" t="s">
        <v>216</v>
      </c>
      <c r="AI81" s="634">
        <f t="shared" si="8"/>
      </c>
      <c r="AJ81" s="214"/>
      <c r="AK81" s="657" t="str">
        <f t="shared" si="5"/>
        <v>○</v>
      </c>
      <c r="AL81" s="658">
        <f t="shared" si="6"/>
      </c>
      <c r="AM81" s="659"/>
      <c r="AN81" s="659"/>
      <c r="AO81" s="659"/>
      <c r="AP81" s="659"/>
      <c r="AQ81" s="659"/>
      <c r="AR81" s="659"/>
      <c r="AS81" s="659"/>
      <c r="AT81" s="659"/>
      <c r="AU81" s="660"/>
    </row>
    <row r="82" spans="1:47" ht="33" customHeight="1" thickBot="1">
      <c r="A82" s="617">
        <f t="shared" si="3"/>
        <v>71</v>
      </c>
      <c r="B82" s="618">
        <f>IF('基本情報入力シート'!C103="","",'基本情報入力シート'!C103)</f>
      </c>
      <c r="C82" s="619">
        <f>IF('基本情報入力シート'!D103="","",'基本情報入力シート'!D103)</f>
      </c>
      <c r="D82" s="620">
        <f>IF('基本情報入力シート'!E103="","",'基本情報入力シート'!E103)</f>
      </c>
      <c r="E82" s="620">
        <f>IF('基本情報入力シート'!F103="","",'基本情報入力シート'!F103)</f>
      </c>
      <c r="F82" s="620">
        <f>IF('基本情報入力シート'!G103="","",'基本情報入力シート'!G103)</f>
      </c>
      <c r="G82" s="620">
        <f>IF('基本情報入力シート'!H103="","",'基本情報入力シート'!H103)</f>
      </c>
      <c r="H82" s="620">
        <f>IF('基本情報入力シート'!I103="","",'基本情報入力シート'!I103)</f>
      </c>
      <c r="I82" s="620">
        <f>IF('基本情報入力シート'!J103="","",'基本情報入力シート'!J103)</f>
      </c>
      <c r="J82" s="620">
        <f>IF('基本情報入力シート'!K103="","",'基本情報入力シート'!K103)</f>
      </c>
      <c r="K82" s="621">
        <f>IF('基本情報入力シート'!L103="","",'基本情報入力シート'!L103)</f>
      </c>
      <c r="L82" s="622">
        <f>IF('基本情報入力シート'!M103="","",'基本情報入力シート'!M103)</f>
      </c>
      <c r="M82" s="622">
        <f>IF('基本情報入力シート'!R103="","",'基本情報入力シート'!R103)</f>
      </c>
      <c r="N82" s="622">
        <f>IF('基本情報入力シート'!W103="","",'基本情報入力シート'!W103)</f>
      </c>
      <c r="O82" s="617">
        <f>IF('基本情報入力シート'!X103="","",'基本情報入力シート'!X103)</f>
      </c>
      <c r="P82" s="623">
        <f>IF('基本情報入力シート'!Y103="","",'基本情報入力シート'!Y103)</f>
      </c>
      <c r="Q82" s="624">
        <f>IF('基本情報入力シート'!Z103="","",'基本情報入力シート'!Z103)</f>
      </c>
      <c r="R82" s="651">
        <f>IF('基本情報入力シート'!AA103="","",'基本情報入力シート'!AA103)</f>
      </c>
      <c r="S82" s="652"/>
      <c r="T82" s="653"/>
      <c r="U82" s="654">
        <f>IF(P82="","",VLOOKUP(P82,'【参考】数式用'!$A$5:$I$28,MATCH(T82,'【参考】数式用'!$H$4:$I$4,0)+7,0))</f>
      </c>
      <c r="V82" s="655"/>
      <c r="W82" s="260" t="s">
        <v>211</v>
      </c>
      <c r="X82" s="656"/>
      <c r="Y82" s="257" t="s">
        <v>212</v>
      </c>
      <c r="Z82" s="656"/>
      <c r="AA82" s="409" t="s">
        <v>213</v>
      </c>
      <c r="AB82" s="656"/>
      <c r="AC82" s="257" t="s">
        <v>212</v>
      </c>
      <c r="AD82" s="656"/>
      <c r="AE82" s="257" t="s">
        <v>214</v>
      </c>
      <c r="AF82" s="631" t="s">
        <v>215</v>
      </c>
      <c r="AG82" s="632">
        <f t="shared" si="9"/>
      </c>
      <c r="AH82" s="633" t="s">
        <v>216</v>
      </c>
      <c r="AI82" s="634">
        <f t="shared" si="8"/>
      </c>
      <c r="AJ82" s="214"/>
      <c r="AK82" s="657" t="str">
        <f t="shared" si="5"/>
        <v>○</v>
      </c>
      <c r="AL82" s="658">
        <f t="shared" si="6"/>
      </c>
      <c r="AM82" s="659"/>
      <c r="AN82" s="659"/>
      <c r="AO82" s="659"/>
      <c r="AP82" s="659"/>
      <c r="AQ82" s="659"/>
      <c r="AR82" s="659"/>
      <c r="AS82" s="659"/>
      <c r="AT82" s="659"/>
      <c r="AU82" s="660"/>
    </row>
    <row r="83" spans="1:47" ht="33" customHeight="1" thickBot="1">
      <c r="A83" s="617">
        <f t="shared" si="3"/>
        <v>72</v>
      </c>
      <c r="B83" s="618">
        <f>IF('基本情報入力シート'!C104="","",'基本情報入力シート'!C104)</f>
      </c>
      <c r="C83" s="619">
        <f>IF('基本情報入力シート'!D104="","",'基本情報入力シート'!D104)</f>
      </c>
      <c r="D83" s="620">
        <f>IF('基本情報入力シート'!E104="","",'基本情報入力シート'!E104)</f>
      </c>
      <c r="E83" s="620">
        <f>IF('基本情報入力シート'!F104="","",'基本情報入力シート'!F104)</f>
      </c>
      <c r="F83" s="620">
        <f>IF('基本情報入力シート'!G104="","",'基本情報入力シート'!G104)</f>
      </c>
      <c r="G83" s="620">
        <f>IF('基本情報入力シート'!H104="","",'基本情報入力シート'!H104)</f>
      </c>
      <c r="H83" s="620">
        <f>IF('基本情報入力シート'!I104="","",'基本情報入力シート'!I104)</f>
      </c>
      <c r="I83" s="620">
        <f>IF('基本情報入力シート'!J104="","",'基本情報入力シート'!J104)</f>
      </c>
      <c r="J83" s="620">
        <f>IF('基本情報入力シート'!K104="","",'基本情報入力シート'!K104)</f>
      </c>
      <c r="K83" s="621">
        <f>IF('基本情報入力シート'!L104="","",'基本情報入力シート'!L104)</f>
      </c>
      <c r="L83" s="622">
        <f>IF('基本情報入力シート'!M104="","",'基本情報入力シート'!M104)</f>
      </c>
      <c r="M83" s="622">
        <f>IF('基本情報入力シート'!R104="","",'基本情報入力シート'!R104)</f>
      </c>
      <c r="N83" s="622">
        <f>IF('基本情報入力シート'!W104="","",'基本情報入力シート'!W104)</f>
      </c>
      <c r="O83" s="617">
        <f>IF('基本情報入力シート'!X104="","",'基本情報入力シート'!X104)</f>
      </c>
      <c r="P83" s="623">
        <f>IF('基本情報入力シート'!Y104="","",'基本情報入力シート'!Y104)</f>
      </c>
      <c r="Q83" s="624">
        <f>IF('基本情報入力シート'!Z104="","",'基本情報入力シート'!Z104)</f>
      </c>
      <c r="R83" s="651">
        <f>IF('基本情報入力シート'!AA104="","",'基本情報入力シート'!AA104)</f>
      </c>
      <c r="S83" s="652"/>
      <c r="T83" s="653"/>
      <c r="U83" s="654">
        <f>IF(P83="","",VLOOKUP(P83,'【参考】数式用'!$A$5:$I$28,MATCH(T83,'【参考】数式用'!$H$4:$I$4,0)+7,0))</f>
      </c>
      <c r="V83" s="655"/>
      <c r="W83" s="260" t="s">
        <v>211</v>
      </c>
      <c r="X83" s="656"/>
      <c r="Y83" s="257" t="s">
        <v>212</v>
      </c>
      <c r="Z83" s="656"/>
      <c r="AA83" s="409" t="s">
        <v>213</v>
      </c>
      <c r="AB83" s="656"/>
      <c r="AC83" s="257" t="s">
        <v>212</v>
      </c>
      <c r="AD83" s="656"/>
      <c r="AE83" s="257" t="s">
        <v>214</v>
      </c>
      <c r="AF83" s="631" t="s">
        <v>215</v>
      </c>
      <c r="AG83" s="632">
        <f t="shared" si="9"/>
      </c>
      <c r="AH83" s="633" t="s">
        <v>216</v>
      </c>
      <c r="AI83" s="634">
        <f t="shared" si="8"/>
      </c>
      <c r="AJ83" s="214"/>
      <c r="AK83" s="657" t="str">
        <f aca="true" t="shared" si="10" ref="AK83:AK111">_xlfn.IFERROR(IF(AND(T83="特定加算Ⅰ",OR(V83="",V83="-",V83="いずれも取得していない")),"☓","○"),"")</f>
        <v>○</v>
      </c>
      <c r="AL83" s="658">
        <f aca="true" t="shared" si="11" ref="AL83:AL111">_xlfn.IFERROR(IF(AND(T83="特定加算Ⅰ",OR(V83="",V83="-",V83="いずれも取得していない")),"！特定加算Ⅰが選択されています。該当する介護福祉士配置等要件を選択してください。",""),"")</f>
      </c>
      <c r="AM83" s="659"/>
      <c r="AN83" s="659"/>
      <c r="AO83" s="659"/>
      <c r="AP83" s="659"/>
      <c r="AQ83" s="659"/>
      <c r="AR83" s="659"/>
      <c r="AS83" s="659"/>
      <c r="AT83" s="659"/>
      <c r="AU83" s="660"/>
    </row>
    <row r="84" spans="1:47" ht="33" customHeight="1" thickBot="1">
      <c r="A84" s="617">
        <f t="shared" si="3"/>
        <v>73</v>
      </c>
      <c r="B84" s="618">
        <f>IF('基本情報入力シート'!C105="","",'基本情報入力シート'!C105)</f>
      </c>
      <c r="C84" s="619">
        <f>IF('基本情報入力シート'!D105="","",'基本情報入力シート'!D105)</f>
      </c>
      <c r="D84" s="620">
        <f>IF('基本情報入力シート'!E105="","",'基本情報入力シート'!E105)</f>
      </c>
      <c r="E84" s="620">
        <f>IF('基本情報入力シート'!F105="","",'基本情報入力シート'!F105)</f>
      </c>
      <c r="F84" s="620">
        <f>IF('基本情報入力シート'!G105="","",'基本情報入力シート'!G105)</f>
      </c>
      <c r="G84" s="620">
        <f>IF('基本情報入力シート'!H105="","",'基本情報入力シート'!H105)</f>
      </c>
      <c r="H84" s="620">
        <f>IF('基本情報入力シート'!I105="","",'基本情報入力シート'!I105)</f>
      </c>
      <c r="I84" s="620">
        <f>IF('基本情報入力シート'!J105="","",'基本情報入力シート'!J105)</f>
      </c>
      <c r="J84" s="620">
        <f>IF('基本情報入力シート'!K105="","",'基本情報入力シート'!K105)</f>
      </c>
      <c r="K84" s="621">
        <f>IF('基本情報入力シート'!L105="","",'基本情報入力シート'!L105)</f>
      </c>
      <c r="L84" s="622">
        <f>IF('基本情報入力シート'!M105="","",'基本情報入力シート'!M105)</f>
      </c>
      <c r="M84" s="622">
        <f>IF('基本情報入力シート'!R105="","",'基本情報入力シート'!R105)</f>
      </c>
      <c r="N84" s="622">
        <f>IF('基本情報入力シート'!W105="","",'基本情報入力シート'!W105)</f>
      </c>
      <c r="O84" s="617">
        <f>IF('基本情報入力シート'!X105="","",'基本情報入力シート'!X105)</f>
      </c>
      <c r="P84" s="623">
        <f>IF('基本情報入力シート'!Y105="","",'基本情報入力シート'!Y105)</f>
      </c>
      <c r="Q84" s="624">
        <f>IF('基本情報入力シート'!Z105="","",'基本情報入力シート'!Z105)</f>
      </c>
      <c r="R84" s="651">
        <f>IF('基本情報入力シート'!AA105="","",'基本情報入力シート'!AA105)</f>
      </c>
      <c r="S84" s="652"/>
      <c r="T84" s="653"/>
      <c r="U84" s="654">
        <f>IF(P84="","",VLOOKUP(P84,'【参考】数式用'!$A$5:$I$28,MATCH(T84,'【参考】数式用'!$H$4:$I$4,0)+7,0))</f>
      </c>
      <c r="V84" s="655"/>
      <c r="W84" s="260" t="s">
        <v>211</v>
      </c>
      <c r="X84" s="656"/>
      <c r="Y84" s="257" t="s">
        <v>212</v>
      </c>
      <c r="Z84" s="656"/>
      <c r="AA84" s="409" t="s">
        <v>213</v>
      </c>
      <c r="AB84" s="656"/>
      <c r="AC84" s="257" t="s">
        <v>212</v>
      </c>
      <c r="AD84" s="656"/>
      <c r="AE84" s="257" t="s">
        <v>214</v>
      </c>
      <c r="AF84" s="631" t="s">
        <v>215</v>
      </c>
      <c r="AG84" s="632">
        <f t="shared" si="9"/>
      </c>
      <c r="AH84" s="633" t="s">
        <v>216</v>
      </c>
      <c r="AI84" s="634">
        <f t="shared" si="8"/>
      </c>
      <c r="AJ84" s="214"/>
      <c r="AK84" s="657" t="str">
        <f t="shared" si="10"/>
        <v>○</v>
      </c>
      <c r="AL84" s="658">
        <f t="shared" si="11"/>
      </c>
      <c r="AM84" s="659"/>
      <c r="AN84" s="659"/>
      <c r="AO84" s="659"/>
      <c r="AP84" s="659"/>
      <c r="AQ84" s="659"/>
      <c r="AR84" s="659"/>
      <c r="AS84" s="659"/>
      <c r="AT84" s="659"/>
      <c r="AU84" s="660"/>
    </row>
    <row r="85" spans="1:47" ht="33" customHeight="1" thickBot="1">
      <c r="A85" s="617">
        <f t="shared" si="3"/>
        <v>74</v>
      </c>
      <c r="B85" s="618">
        <f>IF('基本情報入力シート'!C106="","",'基本情報入力シート'!C106)</f>
      </c>
      <c r="C85" s="619">
        <f>IF('基本情報入力シート'!D106="","",'基本情報入力シート'!D106)</f>
      </c>
      <c r="D85" s="620">
        <f>IF('基本情報入力シート'!E106="","",'基本情報入力シート'!E106)</f>
      </c>
      <c r="E85" s="620">
        <f>IF('基本情報入力シート'!F106="","",'基本情報入力シート'!F106)</f>
      </c>
      <c r="F85" s="620">
        <f>IF('基本情報入力シート'!G106="","",'基本情報入力シート'!G106)</f>
      </c>
      <c r="G85" s="620">
        <f>IF('基本情報入力シート'!H106="","",'基本情報入力シート'!H106)</f>
      </c>
      <c r="H85" s="620">
        <f>IF('基本情報入力シート'!I106="","",'基本情報入力シート'!I106)</f>
      </c>
      <c r="I85" s="620">
        <f>IF('基本情報入力シート'!J106="","",'基本情報入力シート'!J106)</f>
      </c>
      <c r="J85" s="620">
        <f>IF('基本情報入力シート'!K106="","",'基本情報入力シート'!K106)</f>
      </c>
      <c r="K85" s="621">
        <f>IF('基本情報入力シート'!L106="","",'基本情報入力シート'!L106)</f>
      </c>
      <c r="L85" s="622">
        <f>IF('基本情報入力シート'!M106="","",'基本情報入力シート'!M106)</f>
      </c>
      <c r="M85" s="622">
        <f>IF('基本情報入力シート'!R106="","",'基本情報入力シート'!R106)</f>
      </c>
      <c r="N85" s="622">
        <f>IF('基本情報入力シート'!W106="","",'基本情報入力シート'!W106)</f>
      </c>
      <c r="O85" s="617">
        <f>IF('基本情報入力シート'!X106="","",'基本情報入力シート'!X106)</f>
      </c>
      <c r="P85" s="623">
        <f>IF('基本情報入力シート'!Y106="","",'基本情報入力シート'!Y106)</f>
      </c>
      <c r="Q85" s="624">
        <f>IF('基本情報入力シート'!Z106="","",'基本情報入力シート'!Z106)</f>
      </c>
      <c r="R85" s="651">
        <f>IF('基本情報入力シート'!AA106="","",'基本情報入力シート'!AA106)</f>
      </c>
      <c r="S85" s="652"/>
      <c r="T85" s="653"/>
      <c r="U85" s="654">
        <f>IF(P85="","",VLOOKUP(P85,'【参考】数式用'!$A$5:$I$28,MATCH(T85,'【参考】数式用'!$H$4:$I$4,0)+7,0))</f>
      </c>
      <c r="V85" s="655"/>
      <c r="W85" s="260" t="s">
        <v>211</v>
      </c>
      <c r="X85" s="656"/>
      <c r="Y85" s="257" t="s">
        <v>212</v>
      </c>
      <c r="Z85" s="656"/>
      <c r="AA85" s="409" t="s">
        <v>213</v>
      </c>
      <c r="AB85" s="656"/>
      <c r="AC85" s="257" t="s">
        <v>212</v>
      </c>
      <c r="AD85" s="656"/>
      <c r="AE85" s="257" t="s">
        <v>214</v>
      </c>
      <c r="AF85" s="631" t="s">
        <v>215</v>
      </c>
      <c r="AG85" s="632">
        <f t="shared" si="9"/>
      </c>
      <c r="AH85" s="633" t="s">
        <v>216</v>
      </c>
      <c r="AI85" s="634">
        <f t="shared" si="8"/>
      </c>
      <c r="AJ85" s="214"/>
      <c r="AK85" s="657" t="str">
        <f t="shared" si="10"/>
        <v>○</v>
      </c>
      <c r="AL85" s="658">
        <f t="shared" si="11"/>
      </c>
      <c r="AM85" s="659"/>
      <c r="AN85" s="659"/>
      <c r="AO85" s="659"/>
      <c r="AP85" s="659"/>
      <c r="AQ85" s="659"/>
      <c r="AR85" s="659"/>
      <c r="AS85" s="659"/>
      <c r="AT85" s="659"/>
      <c r="AU85" s="660"/>
    </row>
    <row r="86" spans="1:47" ht="33" customHeight="1" thickBot="1">
      <c r="A86" s="617">
        <f t="shared" si="3"/>
        <v>75</v>
      </c>
      <c r="B86" s="618">
        <f>IF('基本情報入力シート'!C107="","",'基本情報入力シート'!C107)</f>
      </c>
      <c r="C86" s="619">
        <f>IF('基本情報入力シート'!D107="","",'基本情報入力シート'!D107)</f>
      </c>
      <c r="D86" s="620">
        <f>IF('基本情報入力シート'!E107="","",'基本情報入力シート'!E107)</f>
      </c>
      <c r="E86" s="620">
        <f>IF('基本情報入力シート'!F107="","",'基本情報入力シート'!F107)</f>
      </c>
      <c r="F86" s="620">
        <f>IF('基本情報入力シート'!G107="","",'基本情報入力シート'!G107)</f>
      </c>
      <c r="G86" s="620">
        <f>IF('基本情報入力シート'!H107="","",'基本情報入力シート'!H107)</f>
      </c>
      <c r="H86" s="620">
        <f>IF('基本情報入力シート'!I107="","",'基本情報入力シート'!I107)</f>
      </c>
      <c r="I86" s="620">
        <f>IF('基本情報入力シート'!J107="","",'基本情報入力シート'!J107)</f>
      </c>
      <c r="J86" s="620">
        <f>IF('基本情報入力シート'!K107="","",'基本情報入力シート'!K107)</f>
      </c>
      <c r="K86" s="621">
        <f>IF('基本情報入力シート'!L107="","",'基本情報入力シート'!L107)</f>
      </c>
      <c r="L86" s="622">
        <f>IF('基本情報入力シート'!M107="","",'基本情報入力シート'!M107)</f>
      </c>
      <c r="M86" s="622">
        <f>IF('基本情報入力シート'!R107="","",'基本情報入力シート'!R107)</f>
      </c>
      <c r="N86" s="622">
        <f>IF('基本情報入力シート'!W107="","",'基本情報入力シート'!W107)</f>
      </c>
      <c r="O86" s="617">
        <f>IF('基本情報入力シート'!X107="","",'基本情報入力シート'!X107)</f>
      </c>
      <c r="P86" s="623">
        <f>IF('基本情報入力シート'!Y107="","",'基本情報入力シート'!Y107)</f>
      </c>
      <c r="Q86" s="624">
        <f>IF('基本情報入力シート'!Z107="","",'基本情報入力シート'!Z107)</f>
      </c>
      <c r="R86" s="651">
        <f>IF('基本情報入力シート'!AA107="","",'基本情報入力シート'!AA107)</f>
      </c>
      <c r="S86" s="652"/>
      <c r="T86" s="653"/>
      <c r="U86" s="654">
        <f>IF(P86="","",VLOOKUP(P86,'【参考】数式用'!$A$5:$I$28,MATCH(T86,'【参考】数式用'!$H$4:$I$4,0)+7,0))</f>
      </c>
      <c r="V86" s="655"/>
      <c r="W86" s="260" t="s">
        <v>211</v>
      </c>
      <c r="X86" s="656"/>
      <c r="Y86" s="257" t="s">
        <v>212</v>
      </c>
      <c r="Z86" s="656"/>
      <c r="AA86" s="409" t="s">
        <v>213</v>
      </c>
      <c r="AB86" s="656"/>
      <c r="AC86" s="257" t="s">
        <v>212</v>
      </c>
      <c r="AD86" s="656"/>
      <c r="AE86" s="257" t="s">
        <v>214</v>
      </c>
      <c r="AF86" s="631" t="s">
        <v>215</v>
      </c>
      <c r="AG86" s="632">
        <f t="shared" si="9"/>
      </c>
      <c r="AH86" s="633" t="s">
        <v>216</v>
      </c>
      <c r="AI86" s="634">
        <f t="shared" si="8"/>
      </c>
      <c r="AJ86" s="214"/>
      <c r="AK86" s="657" t="str">
        <f t="shared" si="10"/>
        <v>○</v>
      </c>
      <c r="AL86" s="658">
        <f t="shared" si="11"/>
      </c>
      <c r="AM86" s="659"/>
      <c r="AN86" s="659"/>
      <c r="AO86" s="659"/>
      <c r="AP86" s="659"/>
      <c r="AQ86" s="659"/>
      <c r="AR86" s="659"/>
      <c r="AS86" s="659"/>
      <c r="AT86" s="659"/>
      <c r="AU86" s="660"/>
    </row>
    <row r="87" spans="1:47" ht="33" customHeight="1" thickBot="1">
      <c r="A87" s="617">
        <f t="shared" si="3"/>
        <v>76</v>
      </c>
      <c r="B87" s="618">
        <f>IF('基本情報入力シート'!C108="","",'基本情報入力シート'!C108)</f>
      </c>
      <c r="C87" s="619">
        <f>IF('基本情報入力シート'!D108="","",'基本情報入力シート'!D108)</f>
      </c>
      <c r="D87" s="620">
        <f>IF('基本情報入力シート'!E108="","",'基本情報入力シート'!E108)</f>
      </c>
      <c r="E87" s="620">
        <f>IF('基本情報入力シート'!F108="","",'基本情報入力シート'!F108)</f>
      </c>
      <c r="F87" s="620">
        <f>IF('基本情報入力シート'!G108="","",'基本情報入力シート'!G108)</f>
      </c>
      <c r="G87" s="620">
        <f>IF('基本情報入力シート'!H108="","",'基本情報入力シート'!H108)</f>
      </c>
      <c r="H87" s="620">
        <f>IF('基本情報入力シート'!I108="","",'基本情報入力シート'!I108)</f>
      </c>
      <c r="I87" s="620">
        <f>IF('基本情報入力シート'!J108="","",'基本情報入力シート'!J108)</f>
      </c>
      <c r="J87" s="620">
        <f>IF('基本情報入力シート'!K108="","",'基本情報入力シート'!K108)</f>
      </c>
      <c r="K87" s="621">
        <f>IF('基本情報入力シート'!L108="","",'基本情報入力シート'!L108)</f>
      </c>
      <c r="L87" s="622">
        <f>IF('基本情報入力シート'!M108="","",'基本情報入力シート'!M108)</f>
      </c>
      <c r="M87" s="622">
        <f>IF('基本情報入力シート'!R108="","",'基本情報入力シート'!R108)</f>
      </c>
      <c r="N87" s="622">
        <f>IF('基本情報入力シート'!W108="","",'基本情報入力シート'!W108)</f>
      </c>
      <c r="O87" s="617">
        <f>IF('基本情報入力シート'!X108="","",'基本情報入力シート'!X108)</f>
      </c>
      <c r="P87" s="623">
        <f>IF('基本情報入力シート'!Y108="","",'基本情報入力シート'!Y108)</f>
      </c>
      <c r="Q87" s="624">
        <f>IF('基本情報入力シート'!Z108="","",'基本情報入力シート'!Z108)</f>
      </c>
      <c r="R87" s="651">
        <f>IF('基本情報入力シート'!AA108="","",'基本情報入力シート'!AA108)</f>
      </c>
      <c r="S87" s="652"/>
      <c r="T87" s="653"/>
      <c r="U87" s="654">
        <f>IF(P87="","",VLOOKUP(P87,'【参考】数式用'!$A$5:$I$28,MATCH(T87,'【参考】数式用'!$H$4:$I$4,0)+7,0))</f>
      </c>
      <c r="V87" s="655"/>
      <c r="W87" s="260" t="s">
        <v>211</v>
      </c>
      <c r="X87" s="656"/>
      <c r="Y87" s="257" t="s">
        <v>212</v>
      </c>
      <c r="Z87" s="656"/>
      <c r="AA87" s="409" t="s">
        <v>213</v>
      </c>
      <c r="AB87" s="656"/>
      <c r="AC87" s="257" t="s">
        <v>212</v>
      </c>
      <c r="AD87" s="656"/>
      <c r="AE87" s="257" t="s">
        <v>214</v>
      </c>
      <c r="AF87" s="631" t="s">
        <v>215</v>
      </c>
      <c r="AG87" s="632">
        <f t="shared" si="9"/>
      </c>
      <c r="AH87" s="633" t="s">
        <v>216</v>
      </c>
      <c r="AI87" s="634">
        <f t="shared" si="8"/>
      </c>
      <c r="AJ87" s="214"/>
      <c r="AK87" s="657" t="str">
        <f t="shared" si="10"/>
        <v>○</v>
      </c>
      <c r="AL87" s="658">
        <f t="shared" si="11"/>
      </c>
      <c r="AM87" s="659"/>
      <c r="AN87" s="659"/>
      <c r="AO87" s="659"/>
      <c r="AP87" s="659"/>
      <c r="AQ87" s="659"/>
      <c r="AR87" s="659"/>
      <c r="AS87" s="659"/>
      <c r="AT87" s="659"/>
      <c r="AU87" s="660"/>
    </row>
    <row r="88" spans="1:47" ht="33" customHeight="1" thickBot="1">
      <c r="A88" s="617">
        <f t="shared" si="3"/>
        <v>77</v>
      </c>
      <c r="B88" s="618">
        <f>IF('基本情報入力シート'!C109="","",'基本情報入力シート'!C109)</f>
      </c>
      <c r="C88" s="619">
        <f>IF('基本情報入力シート'!D109="","",'基本情報入力シート'!D109)</f>
      </c>
      <c r="D88" s="620">
        <f>IF('基本情報入力シート'!E109="","",'基本情報入力シート'!E109)</f>
      </c>
      <c r="E88" s="620">
        <f>IF('基本情報入力シート'!F109="","",'基本情報入力シート'!F109)</f>
      </c>
      <c r="F88" s="620">
        <f>IF('基本情報入力シート'!G109="","",'基本情報入力シート'!G109)</f>
      </c>
      <c r="G88" s="620">
        <f>IF('基本情報入力シート'!H109="","",'基本情報入力シート'!H109)</f>
      </c>
      <c r="H88" s="620">
        <f>IF('基本情報入力シート'!I109="","",'基本情報入力シート'!I109)</f>
      </c>
      <c r="I88" s="620">
        <f>IF('基本情報入力シート'!J109="","",'基本情報入力シート'!J109)</f>
      </c>
      <c r="J88" s="620">
        <f>IF('基本情報入力シート'!K109="","",'基本情報入力シート'!K109)</f>
      </c>
      <c r="K88" s="621">
        <f>IF('基本情報入力シート'!L109="","",'基本情報入力シート'!L109)</f>
      </c>
      <c r="L88" s="622">
        <f>IF('基本情報入力シート'!M109="","",'基本情報入力シート'!M109)</f>
      </c>
      <c r="M88" s="622">
        <f>IF('基本情報入力シート'!R109="","",'基本情報入力シート'!R109)</f>
      </c>
      <c r="N88" s="622">
        <f>IF('基本情報入力シート'!W109="","",'基本情報入力シート'!W109)</f>
      </c>
      <c r="O88" s="617">
        <f>IF('基本情報入力シート'!X109="","",'基本情報入力シート'!X109)</f>
      </c>
      <c r="P88" s="623">
        <f>IF('基本情報入力シート'!Y109="","",'基本情報入力シート'!Y109)</f>
      </c>
      <c r="Q88" s="624">
        <f>IF('基本情報入力シート'!Z109="","",'基本情報入力シート'!Z109)</f>
      </c>
      <c r="R88" s="651">
        <f>IF('基本情報入力シート'!AA109="","",'基本情報入力シート'!AA109)</f>
      </c>
      <c r="S88" s="652"/>
      <c r="T88" s="653"/>
      <c r="U88" s="654">
        <f>IF(P88="","",VLOOKUP(P88,'【参考】数式用'!$A$5:$I$28,MATCH(T88,'【参考】数式用'!$H$4:$I$4,0)+7,0))</f>
      </c>
      <c r="V88" s="655"/>
      <c r="W88" s="260" t="s">
        <v>211</v>
      </c>
      <c r="X88" s="656"/>
      <c r="Y88" s="257" t="s">
        <v>212</v>
      </c>
      <c r="Z88" s="656"/>
      <c r="AA88" s="409" t="s">
        <v>213</v>
      </c>
      <c r="AB88" s="656"/>
      <c r="AC88" s="257" t="s">
        <v>212</v>
      </c>
      <c r="AD88" s="656"/>
      <c r="AE88" s="257" t="s">
        <v>214</v>
      </c>
      <c r="AF88" s="631" t="s">
        <v>215</v>
      </c>
      <c r="AG88" s="632">
        <f t="shared" si="9"/>
      </c>
      <c r="AH88" s="633" t="s">
        <v>216</v>
      </c>
      <c r="AI88" s="634">
        <f t="shared" si="8"/>
      </c>
      <c r="AJ88" s="214"/>
      <c r="AK88" s="657" t="str">
        <f t="shared" si="10"/>
        <v>○</v>
      </c>
      <c r="AL88" s="658">
        <f t="shared" si="11"/>
      </c>
      <c r="AM88" s="659"/>
      <c r="AN88" s="659"/>
      <c r="AO88" s="659"/>
      <c r="AP88" s="659"/>
      <c r="AQ88" s="659"/>
      <c r="AR88" s="659"/>
      <c r="AS88" s="659"/>
      <c r="AT88" s="659"/>
      <c r="AU88" s="660"/>
    </row>
    <row r="89" spans="1:47" ht="33" customHeight="1" thickBot="1">
      <c r="A89" s="617">
        <f t="shared" si="3"/>
        <v>78</v>
      </c>
      <c r="B89" s="618">
        <f>IF('基本情報入力シート'!C110="","",'基本情報入力シート'!C110)</f>
      </c>
      <c r="C89" s="619">
        <f>IF('基本情報入力シート'!D110="","",'基本情報入力シート'!D110)</f>
      </c>
      <c r="D89" s="620">
        <f>IF('基本情報入力シート'!E110="","",'基本情報入力シート'!E110)</f>
      </c>
      <c r="E89" s="620">
        <f>IF('基本情報入力シート'!F110="","",'基本情報入力シート'!F110)</f>
      </c>
      <c r="F89" s="620">
        <f>IF('基本情報入力シート'!G110="","",'基本情報入力シート'!G110)</f>
      </c>
      <c r="G89" s="620">
        <f>IF('基本情報入力シート'!H110="","",'基本情報入力シート'!H110)</f>
      </c>
      <c r="H89" s="620">
        <f>IF('基本情報入力シート'!I110="","",'基本情報入力シート'!I110)</f>
      </c>
      <c r="I89" s="620">
        <f>IF('基本情報入力シート'!J110="","",'基本情報入力シート'!J110)</f>
      </c>
      <c r="J89" s="620">
        <f>IF('基本情報入力シート'!K110="","",'基本情報入力シート'!K110)</f>
      </c>
      <c r="K89" s="621">
        <f>IF('基本情報入力シート'!L110="","",'基本情報入力シート'!L110)</f>
      </c>
      <c r="L89" s="622">
        <f>IF('基本情報入力シート'!M110="","",'基本情報入力シート'!M110)</f>
      </c>
      <c r="M89" s="622">
        <f>IF('基本情報入力シート'!R110="","",'基本情報入力シート'!R110)</f>
      </c>
      <c r="N89" s="622">
        <f>IF('基本情報入力シート'!W110="","",'基本情報入力シート'!W110)</f>
      </c>
      <c r="O89" s="617">
        <f>IF('基本情報入力シート'!X110="","",'基本情報入力シート'!X110)</f>
      </c>
      <c r="P89" s="623">
        <f>IF('基本情報入力シート'!Y110="","",'基本情報入力シート'!Y110)</f>
      </c>
      <c r="Q89" s="624">
        <f>IF('基本情報入力シート'!Z110="","",'基本情報入力シート'!Z110)</f>
      </c>
      <c r="R89" s="651">
        <f>IF('基本情報入力シート'!AA110="","",'基本情報入力シート'!AA110)</f>
      </c>
      <c r="S89" s="652"/>
      <c r="T89" s="653"/>
      <c r="U89" s="654">
        <f>IF(P89="","",VLOOKUP(P89,'【参考】数式用'!$A$5:$I$28,MATCH(T89,'【参考】数式用'!$H$4:$I$4,0)+7,0))</f>
      </c>
      <c r="V89" s="655"/>
      <c r="W89" s="260" t="s">
        <v>211</v>
      </c>
      <c r="X89" s="656"/>
      <c r="Y89" s="257" t="s">
        <v>212</v>
      </c>
      <c r="Z89" s="656"/>
      <c r="AA89" s="409" t="s">
        <v>213</v>
      </c>
      <c r="AB89" s="656"/>
      <c r="AC89" s="257" t="s">
        <v>212</v>
      </c>
      <c r="AD89" s="656"/>
      <c r="AE89" s="257" t="s">
        <v>214</v>
      </c>
      <c r="AF89" s="631" t="s">
        <v>215</v>
      </c>
      <c r="AG89" s="632">
        <f t="shared" si="9"/>
      </c>
      <c r="AH89" s="633" t="s">
        <v>216</v>
      </c>
      <c r="AI89" s="634">
        <f t="shared" si="8"/>
      </c>
      <c r="AJ89" s="214"/>
      <c r="AK89" s="657" t="str">
        <f t="shared" si="10"/>
        <v>○</v>
      </c>
      <c r="AL89" s="658">
        <f t="shared" si="11"/>
      </c>
      <c r="AM89" s="659"/>
      <c r="AN89" s="659"/>
      <c r="AO89" s="659"/>
      <c r="AP89" s="659"/>
      <c r="AQ89" s="659"/>
      <c r="AR89" s="659"/>
      <c r="AS89" s="659"/>
      <c r="AT89" s="659"/>
      <c r="AU89" s="660"/>
    </row>
    <row r="90" spans="1:47" ht="33" customHeight="1" thickBot="1">
      <c r="A90" s="617">
        <f t="shared" si="3"/>
        <v>79</v>
      </c>
      <c r="B90" s="618">
        <f>IF('基本情報入力シート'!C111="","",'基本情報入力シート'!C111)</f>
      </c>
      <c r="C90" s="619">
        <f>IF('基本情報入力シート'!D111="","",'基本情報入力シート'!D111)</f>
      </c>
      <c r="D90" s="620">
        <f>IF('基本情報入力シート'!E111="","",'基本情報入力シート'!E111)</f>
      </c>
      <c r="E90" s="620">
        <f>IF('基本情報入力シート'!F111="","",'基本情報入力シート'!F111)</f>
      </c>
      <c r="F90" s="620">
        <f>IF('基本情報入力シート'!G111="","",'基本情報入力シート'!G111)</f>
      </c>
      <c r="G90" s="620">
        <f>IF('基本情報入力シート'!H111="","",'基本情報入力シート'!H111)</f>
      </c>
      <c r="H90" s="620">
        <f>IF('基本情報入力シート'!I111="","",'基本情報入力シート'!I111)</f>
      </c>
      <c r="I90" s="620">
        <f>IF('基本情報入力シート'!J111="","",'基本情報入力シート'!J111)</f>
      </c>
      <c r="J90" s="620">
        <f>IF('基本情報入力シート'!K111="","",'基本情報入力シート'!K111)</f>
      </c>
      <c r="K90" s="621">
        <f>IF('基本情報入力シート'!L111="","",'基本情報入力シート'!L111)</f>
      </c>
      <c r="L90" s="622">
        <f>IF('基本情報入力シート'!M111="","",'基本情報入力シート'!M111)</f>
      </c>
      <c r="M90" s="622">
        <f>IF('基本情報入力シート'!R111="","",'基本情報入力シート'!R111)</f>
      </c>
      <c r="N90" s="622">
        <f>IF('基本情報入力シート'!W111="","",'基本情報入力シート'!W111)</f>
      </c>
      <c r="O90" s="617">
        <f>IF('基本情報入力シート'!X111="","",'基本情報入力シート'!X111)</f>
      </c>
      <c r="P90" s="623">
        <f>IF('基本情報入力シート'!Y111="","",'基本情報入力シート'!Y111)</f>
      </c>
      <c r="Q90" s="624">
        <f>IF('基本情報入力シート'!Z111="","",'基本情報入力シート'!Z111)</f>
      </c>
      <c r="R90" s="651">
        <f>IF('基本情報入力シート'!AA111="","",'基本情報入力シート'!AA111)</f>
      </c>
      <c r="S90" s="652"/>
      <c r="T90" s="653"/>
      <c r="U90" s="654">
        <f>IF(P90="","",VLOOKUP(P90,'【参考】数式用'!$A$5:$I$28,MATCH(T90,'【参考】数式用'!$H$4:$I$4,0)+7,0))</f>
      </c>
      <c r="V90" s="655"/>
      <c r="W90" s="260" t="s">
        <v>211</v>
      </c>
      <c r="X90" s="656"/>
      <c r="Y90" s="257" t="s">
        <v>212</v>
      </c>
      <c r="Z90" s="656"/>
      <c r="AA90" s="409" t="s">
        <v>213</v>
      </c>
      <c r="AB90" s="656"/>
      <c r="AC90" s="257" t="s">
        <v>212</v>
      </c>
      <c r="AD90" s="656"/>
      <c r="AE90" s="257" t="s">
        <v>214</v>
      </c>
      <c r="AF90" s="631" t="s">
        <v>215</v>
      </c>
      <c r="AG90" s="632">
        <f t="shared" si="9"/>
      </c>
      <c r="AH90" s="633" t="s">
        <v>216</v>
      </c>
      <c r="AI90" s="634">
        <f t="shared" si="8"/>
      </c>
      <c r="AJ90" s="214"/>
      <c r="AK90" s="657" t="str">
        <f t="shared" si="10"/>
        <v>○</v>
      </c>
      <c r="AL90" s="658">
        <f t="shared" si="11"/>
      </c>
      <c r="AM90" s="659"/>
      <c r="AN90" s="659"/>
      <c r="AO90" s="659"/>
      <c r="AP90" s="659"/>
      <c r="AQ90" s="659"/>
      <c r="AR90" s="659"/>
      <c r="AS90" s="659"/>
      <c r="AT90" s="659"/>
      <c r="AU90" s="660"/>
    </row>
    <row r="91" spans="1:47" ht="33" customHeight="1" thickBot="1">
      <c r="A91" s="617">
        <f t="shared" si="3"/>
        <v>80</v>
      </c>
      <c r="B91" s="618">
        <f>IF('基本情報入力シート'!C112="","",'基本情報入力シート'!C112)</f>
      </c>
      <c r="C91" s="619">
        <f>IF('基本情報入力シート'!D112="","",'基本情報入力シート'!D112)</f>
      </c>
      <c r="D91" s="620">
        <f>IF('基本情報入力シート'!E112="","",'基本情報入力シート'!E112)</f>
      </c>
      <c r="E91" s="620">
        <f>IF('基本情報入力シート'!F112="","",'基本情報入力シート'!F112)</f>
      </c>
      <c r="F91" s="620">
        <f>IF('基本情報入力シート'!G112="","",'基本情報入力シート'!G112)</f>
      </c>
      <c r="G91" s="620">
        <f>IF('基本情報入力シート'!H112="","",'基本情報入力シート'!H112)</f>
      </c>
      <c r="H91" s="620">
        <f>IF('基本情報入力シート'!I112="","",'基本情報入力シート'!I112)</f>
      </c>
      <c r="I91" s="620">
        <f>IF('基本情報入力シート'!J112="","",'基本情報入力シート'!J112)</f>
      </c>
      <c r="J91" s="620">
        <f>IF('基本情報入力シート'!K112="","",'基本情報入力シート'!K112)</f>
      </c>
      <c r="K91" s="621">
        <f>IF('基本情報入力シート'!L112="","",'基本情報入力シート'!L112)</f>
      </c>
      <c r="L91" s="622">
        <f>IF('基本情報入力シート'!M112="","",'基本情報入力シート'!M112)</f>
      </c>
      <c r="M91" s="622">
        <f>IF('基本情報入力シート'!R112="","",'基本情報入力シート'!R112)</f>
      </c>
      <c r="N91" s="622">
        <f>IF('基本情報入力シート'!W112="","",'基本情報入力シート'!W112)</f>
      </c>
      <c r="O91" s="617">
        <f>IF('基本情報入力シート'!X112="","",'基本情報入力シート'!X112)</f>
      </c>
      <c r="P91" s="623">
        <f>IF('基本情報入力シート'!Y112="","",'基本情報入力シート'!Y112)</f>
      </c>
      <c r="Q91" s="624">
        <f>IF('基本情報入力シート'!Z112="","",'基本情報入力シート'!Z112)</f>
      </c>
      <c r="R91" s="651">
        <f>IF('基本情報入力シート'!AA112="","",'基本情報入力シート'!AA112)</f>
      </c>
      <c r="S91" s="652"/>
      <c r="T91" s="653"/>
      <c r="U91" s="654">
        <f>IF(P91="","",VLOOKUP(P91,'【参考】数式用'!$A$5:$I$28,MATCH(T91,'【参考】数式用'!$H$4:$I$4,0)+7,0))</f>
      </c>
      <c r="V91" s="655"/>
      <c r="W91" s="260" t="s">
        <v>211</v>
      </c>
      <c r="X91" s="656"/>
      <c r="Y91" s="257" t="s">
        <v>212</v>
      </c>
      <c r="Z91" s="656"/>
      <c r="AA91" s="409" t="s">
        <v>213</v>
      </c>
      <c r="AB91" s="656"/>
      <c r="AC91" s="257" t="s">
        <v>212</v>
      </c>
      <c r="AD91" s="656"/>
      <c r="AE91" s="257" t="s">
        <v>214</v>
      </c>
      <c r="AF91" s="631" t="s">
        <v>215</v>
      </c>
      <c r="AG91" s="632">
        <f t="shared" si="9"/>
      </c>
      <c r="AH91" s="633" t="s">
        <v>216</v>
      </c>
      <c r="AI91" s="634">
        <f t="shared" si="8"/>
      </c>
      <c r="AJ91" s="214"/>
      <c r="AK91" s="657" t="str">
        <f t="shared" si="10"/>
        <v>○</v>
      </c>
      <c r="AL91" s="658">
        <f t="shared" si="11"/>
      </c>
      <c r="AM91" s="659"/>
      <c r="AN91" s="659"/>
      <c r="AO91" s="659"/>
      <c r="AP91" s="659"/>
      <c r="AQ91" s="659"/>
      <c r="AR91" s="659"/>
      <c r="AS91" s="659"/>
      <c r="AT91" s="659"/>
      <c r="AU91" s="660"/>
    </row>
    <row r="92" spans="1:47" ht="33" customHeight="1" thickBot="1">
      <c r="A92" s="617">
        <f t="shared" si="3"/>
        <v>81</v>
      </c>
      <c r="B92" s="618">
        <f>IF('基本情報入力シート'!C113="","",'基本情報入力シート'!C113)</f>
      </c>
      <c r="C92" s="619">
        <f>IF('基本情報入力シート'!D113="","",'基本情報入力シート'!D113)</f>
      </c>
      <c r="D92" s="620">
        <f>IF('基本情報入力シート'!E113="","",'基本情報入力シート'!E113)</f>
      </c>
      <c r="E92" s="620">
        <f>IF('基本情報入力シート'!F113="","",'基本情報入力シート'!F113)</f>
      </c>
      <c r="F92" s="620">
        <f>IF('基本情報入力シート'!G113="","",'基本情報入力シート'!G113)</f>
      </c>
      <c r="G92" s="620">
        <f>IF('基本情報入力シート'!H113="","",'基本情報入力シート'!H113)</f>
      </c>
      <c r="H92" s="620">
        <f>IF('基本情報入力シート'!I113="","",'基本情報入力シート'!I113)</f>
      </c>
      <c r="I92" s="620">
        <f>IF('基本情報入力シート'!J113="","",'基本情報入力シート'!J113)</f>
      </c>
      <c r="J92" s="620">
        <f>IF('基本情報入力シート'!K113="","",'基本情報入力シート'!K113)</f>
      </c>
      <c r="K92" s="621">
        <f>IF('基本情報入力シート'!L113="","",'基本情報入力シート'!L113)</f>
      </c>
      <c r="L92" s="622">
        <f>IF('基本情報入力シート'!M113="","",'基本情報入力シート'!M113)</f>
      </c>
      <c r="M92" s="622">
        <f>IF('基本情報入力シート'!R113="","",'基本情報入力シート'!R113)</f>
      </c>
      <c r="N92" s="622">
        <f>IF('基本情報入力シート'!W113="","",'基本情報入力シート'!W113)</f>
      </c>
      <c r="O92" s="617">
        <f>IF('基本情報入力シート'!X113="","",'基本情報入力シート'!X113)</f>
      </c>
      <c r="P92" s="623">
        <f>IF('基本情報入力シート'!Y113="","",'基本情報入力シート'!Y113)</f>
      </c>
      <c r="Q92" s="624">
        <f>IF('基本情報入力シート'!Z113="","",'基本情報入力シート'!Z113)</f>
      </c>
      <c r="R92" s="651">
        <f>IF('基本情報入力シート'!AA113="","",'基本情報入力シート'!AA113)</f>
      </c>
      <c r="S92" s="652"/>
      <c r="T92" s="653"/>
      <c r="U92" s="654">
        <f>IF(P92="","",VLOOKUP(P92,'【参考】数式用'!$A$5:$I$28,MATCH(T92,'【参考】数式用'!$H$4:$I$4,0)+7,0))</f>
      </c>
      <c r="V92" s="655"/>
      <c r="W92" s="260" t="s">
        <v>211</v>
      </c>
      <c r="X92" s="656"/>
      <c r="Y92" s="257" t="s">
        <v>212</v>
      </c>
      <c r="Z92" s="656"/>
      <c r="AA92" s="409" t="s">
        <v>213</v>
      </c>
      <c r="AB92" s="656"/>
      <c r="AC92" s="257" t="s">
        <v>212</v>
      </c>
      <c r="AD92" s="656"/>
      <c r="AE92" s="257" t="s">
        <v>214</v>
      </c>
      <c r="AF92" s="631" t="s">
        <v>215</v>
      </c>
      <c r="AG92" s="632">
        <f t="shared" si="9"/>
      </c>
      <c r="AH92" s="633" t="s">
        <v>216</v>
      </c>
      <c r="AI92" s="634">
        <f t="shared" si="8"/>
      </c>
      <c r="AJ92" s="214"/>
      <c r="AK92" s="657" t="str">
        <f t="shared" si="10"/>
        <v>○</v>
      </c>
      <c r="AL92" s="658">
        <f t="shared" si="11"/>
      </c>
      <c r="AM92" s="659"/>
      <c r="AN92" s="659"/>
      <c r="AO92" s="659"/>
      <c r="AP92" s="659"/>
      <c r="AQ92" s="659"/>
      <c r="AR92" s="659"/>
      <c r="AS92" s="659"/>
      <c r="AT92" s="659"/>
      <c r="AU92" s="660"/>
    </row>
    <row r="93" spans="1:47" ht="33" customHeight="1" thickBot="1">
      <c r="A93" s="617">
        <f t="shared" si="3"/>
        <v>82</v>
      </c>
      <c r="B93" s="618">
        <f>IF('基本情報入力シート'!C114="","",'基本情報入力シート'!C114)</f>
      </c>
      <c r="C93" s="619">
        <f>IF('基本情報入力シート'!D114="","",'基本情報入力シート'!D114)</f>
      </c>
      <c r="D93" s="620">
        <f>IF('基本情報入力シート'!E114="","",'基本情報入力シート'!E114)</f>
      </c>
      <c r="E93" s="620">
        <f>IF('基本情報入力シート'!F114="","",'基本情報入力シート'!F114)</f>
      </c>
      <c r="F93" s="620">
        <f>IF('基本情報入力シート'!G114="","",'基本情報入力シート'!G114)</f>
      </c>
      <c r="G93" s="620">
        <f>IF('基本情報入力シート'!H114="","",'基本情報入力シート'!H114)</f>
      </c>
      <c r="H93" s="620">
        <f>IF('基本情報入力シート'!I114="","",'基本情報入力シート'!I114)</f>
      </c>
      <c r="I93" s="620">
        <f>IF('基本情報入力シート'!J114="","",'基本情報入力シート'!J114)</f>
      </c>
      <c r="J93" s="620">
        <f>IF('基本情報入力シート'!K114="","",'基本情報入力シート'!K114)</f>
      </c>
      <c r="K93" s="621">
        <f>IF('基本情報入力シート'!L114="","",'基本情報入力シート'!L114)</f>
      </c>
      <c r="L93" s="622">
        <f>IF('基本情報入力シート'!M114="","",'基本情報入力シート'!M114)</f>
      </c>
      <c r="M93" s="622">
        <f>IF('基本情報入力シート'!R114="","",'基本情報入力シート'!R114)</f>
      </c>
      <c r="N93" s="622">
        <f>IF('基本情報入力シート'!W114="","",'基本情報入力シート'!W114)</f>
      </c>
      <c r="O93" s="617">
        <f>IF('基本情報入力シート'!X114="","",'基本情報入力シート'!X114)</f>
      </c>
      <c r="P93" s="623">
        <f>IF('基本情報入力シート'!Y114="","",'基本情報入力シート'!Y114)</f>
      </c>
      <c r="Q93" s="624">
        <f>IF('基本情報入力シート'!Z114="","",'基本情報入力シート'!Z114)</f>
      </c>
      <c r="R93" s="651">
        <f>IF('基本情報入力シート'!AA114="","",'基本情報入力シート'!AA114)</f>
      </c>
      <c r="S93" s="652"/>
      <c r="T93" s="653"/>
      <c r="U93" s="654">
        <f>IF(P93="","",VLOOKUP(P93,'【参考】数式用'!$A$5:$I$28,MATCH(T93,'【参考】数式用'!$H$4:$I$4,0)+7,0))</f>
      </c>
      <c r="V93" s="655"/>
      <c r="W93" s="260" t="s">
        <v>211</v>
      </c>
      <c r="X93" s="656"/>
      <c r="Y93" s="257" t="s">
        <v>212</v>
      </c>
      <c r="Z93" s="656"/>
      <c r="AA93" s="409" t="s">
        <v>213</v>
      </c>
      <c r="AB93" s="656"/>
      <c r="AC93" s="257" t="s">
        <v>212</v>
      </c>
      <c r="AD93" s="656"/>
      <c r="AE93" s="257" t="s">
        <v>214</v>
      </c>
      <c r="AF93" s="631" t="s">
        <v>215</v>
      </c>
      <c r="AG93" s="632">
        <f t="shared" si="9"/>
      </c>
      <c r="AH93" s="633" t="s">
        <v>216</v>
      </c>
      <c r="AI93" s="634">
        <f t="shared" si="8"/>
      </c>
      <c r="AJ93" s="214"/>
      <c r="AK93" s="657" t="str">
        <f t="shared" si="10"/>
        <v>○</v>
      </c>
      <c r="AL93" s="658">
        <f t="shared" si="11"/>
      </c>
      <c r="AM93" s="659"/>
      <c r="AN93" s="659"/>
      <c r="AO93" s="659"/>
      <c r="AP93" s="659"/>
      <c r="AQ93" s="659"/>
      <c r="AR93" s="659"/>
      <c r="AS93" s="659"/>
      <c r="AT93" s="659"/>
      <c r="AU93" s="660"/>
    </row>
    <row r="94" spans="1:47" ht="33" customHeight="1" thickBot="1">
      <c r="A94" s="617">
        <f t="shared" si="3"/>
        <v>83</v>
      </c>
      <c r="B94" s="618">
        <f>IF('基本情報入力シート'!C115="","",'基本情報入力シート'!C115)</f>
      </c>
      <c r="C94" s="619">
        <f>IF('基本情報入力シート'!D115="","",'基本情報入力シート'!D115)</f>
      </c>
      <c r="D94" s="620">
        <f>IF('基本情報入力シート'!E115="","",'基本情報入力シート'!E115)</f>
      </c>
      <c r="E94" s="620">
        <f>IF('基本情報入力シート'!F115="","",'基本情報入力シート'!F115)</f>
      </c>
      <c r="F94" s="620">
        <f>IF('基本情報入力シート'!G115="","",'基本情報入力シート'!G115)</f>
      </c>
      <c r="G94" s="620">
        <f>IF('基本情報入力シート'!H115="","",'基本情報入力シート'!H115)</f>
      </c>
      <c r="H94" s="620">
        <f>IF('基本情報入力シート'!I115="","",'基本情報入力シート'!I115)</f>
      </c>
      <c r="I94" s="620">
        <f>IF('基本情報入力シート'!J115="","",'基本情報入力シート'!J115)</f>
      </c>
      <c r="J94" s="620">
        <f>IF('基本情報入力シート'!K115="","",'基本情報入力シート'!K115)</f>
      </c>
      <c r="K94" s="621">
        <f>IF('基本情報入力シート'!L115="","",'基本情報入力シート'!L115)</f>
      </c>
      <c r="L94" s="622">
        <f>IF('基本情報入力シート'!M115="","",'基本情報入力シート'!M115)</f>
      </c>
      <c r="M94" s="622">
        <f>IF('基本情報入力シート'!R115="","",'基本情報入力シート'!R115)</f>
      </c>
      <c r="N94" s="622">
        <f>IF('基本情報入力シート'!W115="","",'基本情報入力シート'!W115)</f>
      </c>
      <c r="O94" s="617">
        <f>IF('基本情報入力シート'!X115="","",'基本情報入力シート'!X115)</f>
      </c>
      <c r="P94" s="623">
        <f>IF('基本情報入力シート'!Y115="","",'基本情報入力シート'!Y115)</f>
      </c>
      <c r="Q94" s="624">
        <f>IF('基本情報入力シート'!Z115="","",'基本情報入力シート'!Z115)</f>
      </c>
      <c r="R94" s="651">
        <f>IF('基本情報入力シート'!AA115="","",'基本情報入力シート'!AA115)</f>
      </c>
      <c r="S94" s="652"/>
      <c r="T94" s="653"/>
      <c r="U94" s="654">
        <f>IF(P94="","",VLOOKUP(P94,'【参考】数式用'!$A$5:$I$28,MATCH(T94,'【参考】数式用'!$H$4:$I$4,0)+7,0))</f>
      </c>
      <c r="V94" s="655"/>
      <c r="W94" s="260" t="s">
        <v>211</v>
      </c>
      <c r="X94" s="656"/>
      <c r="Y94" s="257" t="s">
        <v>212</v>
      </c>
      <c r="Z94" s="656"/>
      <c r="AA94" s="409" t="s">
        <v>213</v>
      </c>
      <c r="AB94" s="656"/>
      <c r="AC94" s="257" t="s">
        <v>212</v>
      </c>
      <c r="AD94" s="656"/>
      <c r="AE94" s="257" t="s">
        <v>214</v>
      </c>
      <c r="AF94" s="631" t="s">
        <v>215</v>
      </c>
      <c r="AG94" s="632">
        <f t="shared" si="9"/>
      </c>
      <c r="AH94" s="633" t="s">
        <v>216</v>
      </c>
      <c r="AI94" s="634">
        <f t="shared" si="8"/>
      </c>
      <c r="AJ94" s="214"/>
      <c r="AK94" s="657" t="str">
        <f t="shared" si="10"/>
        <v>○</v>
      </c>
      <c r="AL94" s="658">
        <f t="shared" si="11"/>
      </c>
      <c r="AM94" s="659"/>
      <c r="AN94" s="659"/>
      <c r="AO94" s="659"/>
      <c r="AP94" s="659"/>
      <c r="AQ94" s="659"/>
      <c r="AR94" s="659"/>
      <c r="AS94" s="659"/>
      <c r="AT94" s="659"/>
      <c r="AU94" s="660"/>
    </row>
    <row r="95" spans="1:47" ht="33" customHeight="1" thickBot="1">
      <c r="A95" s="617">
        <f t="shared" si="3"/>
        <v>84</v>
      </c>
      <c r="B95" s="618">
        <f>IF('基本情報入力シート'!C116="","",'基本情報入力シート'!C116)</f>
      </c>
      <c r="C95" s="619">
        <f>IF('基本情報入力シート'!D116="","",'基本情報入力シート'!D116)</f>
      </c>
      <c r="D95" s="620">
        <f>IF('基本情報入力シート'!E116="","",'基本情報入力シート'!E116)</f>
      </c>
      <c r="E95" s="620">
        <f>IF('基本情報入力シート'!F116="","",'基本情報入力シート'!F116)</f>
      </c>
      <c r="F95" s="620">
        <f>IF('基本情報入力シート'!G116="","",'基本情報入力シート'!G116)</f>
      </c>
      <c r="G95" s="620">
        <f>IF('基本情報入力シート'!H116="","",'基本情報入力シート'!H116)</f>
      </c>
      <c r="H95" s="620">
        <f>IF('基本情報入力シート'!I116="","",'基本情報入力シート'!I116)</f>
      </c>
      <c r="I95" s="620">
        <f>IF('基本情報入力シート'!J116="","",'基本情報入力シート'!J116)</f>
      </c>
      <c r="J95" s="620">
        <f>IF('基本情報入力シート'!K116="","",'基本情報入力シート'!K116)</f>
      </c>
      <c r="K95" s="621">
        <f>IF('基本情報入力シート'!L116="","",'基本情報入力シート'!L116)</f>
      </c>
      <c r="L95" s="622">
        <f>IF('基本情報入力シート'!M116="","",'基本情報入力シート'!M116)</f>
      </c>
      <c r="M95" s="622">
        <f>IF('基本情報入力シート'!R116="","",'基本情報入力シート'!R116)</f>
      </c>
      <c r="N95" s="622">
        <f>IF('基本情報入力シート'!W116="","",'基本情報入力シート'!W116)</f>
      </c>
      <c r="O95" s="617">
        <f>IF('基本情報入力シート'!X116="","",'基本情報入力シート'!X116)</f>
      </c>
      <c r="P95" s="623">
        <f>IF('基本情報入力シート'!Y116="","",'基本情報入力シート'!Y116)</f>
      </c>
      <c r="Q95" s="624">
        <f>IF('基本情報入力シート'!Z116="","",'基本情報入力シート'!Z116)</f>
      </c>
      <c r="R95" s="651">
        <f>IF('基本情報入力シート'!AA116="","",'基本情報入力シート'!AA116)</f>
      </c>
      <c r="S95" s="652"/>
      <c r="T95" s="653"/>
      <c r="U95" s="654">
        <f>IF(P95="","",VLOOKUP(P95,'【参考】数式用'!$A$5:$I$28,MATCH(T95,'【参考】数式用'!$H$4:$I$4,0)+7,0))</f>
      </c>
      <c r="V95" s="655"/>
      <c r="W95" s="260" t="s">
        <v>211</v>
      </c>
      <c r="X95" s="656"/>
      <c r="Y95" s="257" t="s">
        <v>212</v>
      </c>
      <c r="Z95" s="656"/>
      <c r="AA95" s="409" t="s">
        <v>213</v>
      </c>
      <c r="AB95" s="656"/>
      <c r="AC95" s="257" t="s">
        <v>212</v>
      </c>
      <c r="AD95" s="656"/>
      <c r="AE95" s="257" t="s">
        <v>214</v>
      </c>
      <c r="AF95" s="631" t="s">
        <v>215</v>
      </c>
      <c r="AG95" s="632">
        <f t="shared" si="9"/>
      </c>
      <c r="AH95" s="633" t="s">
        <v>216</v>
      </c>
      <c r="AI95" s="634">
        <f t="shared" si="8"/>
      </c>
      <c r="AJ95" s="214"/>
      <c r="AK95" s="657" t="str">
        <f t="shared" si="10"/>
        <v>○</v>
      </c>
      <c r="AL95" s="658">
        <f t="shared" si="11"/>
      </c>
      <c r="AM95" s="659"/>
      <c r="AN95" s="659"/>
      <c r="AO95" s="659"/>
      <c r="AP95" s="659"/>
      <c r="AQ95" s="659"/>
      <c r="AR95" s="659"/>
      <c r="AS95" s="659"/>
      <c r="AT95" s="659"/>
      <c r="AU95" s="660"/>
    </row>
    <row r="96" spans="1:47" ht="33" customHeight="1" thickBot="1">
      <c r="A96" s="617">
        <f t="shared" si="3"/>
        <v>85</v>
      </c>
      <c r="B96" s="618">
        <f>IF('基本情報入力シート'!C117="","",'基本情報入力シート'!C117)</f>
      </c>
      <c r="C96" s="619">
        <f>IF('基本情報入力シート'!D117="","",'基本情報入力シート'!D117)</f>
      </c>
      <c r="D96" s="620">
        <f>IF('基本情報入力シート'!E117="","",'基本情報入力シート'!E117)</f>
      </c>
      <c r="E96" s="620">
        <f>IF('基本情報入力シート'!F117="","",'基本情報入力シート'!F117)</f>
      </c>
      <c r="F96" s="620">
        <f>IF('基本情報入力シート'!G117="","",'基本情報入力シート'!G117)</f>
      </c>
      <c r="G96" s="620">
        <f>IF('基本情報入力シート'!H117="","",'基本情報入力シート'!H117)</f>
      </c>
      <c r="H96" s="620">
        <f>IF('基本情報入力シート'!I117="","",'基本情報入力シート'!I117)</f>
      </c>
      <c r="I96" s="620">
        <f>IF('基本情報入力シート'!J117="","",'基本情報入力シート'!J117)</f>
      </c>
      <c r="J96" s="620">
        <f>IF('基本情報入力シート'!K117="","",'基本情報入力シート'!K117)</f>
      </c>
      <c r="K96" s="621">
        <f>IF('基本情報入力シート'!L117="","",'基本情報入力シート'!L117)</f>
      </c>
      <c r="L96" s="622">
        <f>IF('基本情報入力シート'!M117="","",'基本情報入力シート'!M117)</f>
      </c>
      <c r="M96" s="622">
        <f>IF('基本情報入力シート'!R117="","",'基本情報入力シート'!R117)</f>
      </c>
      <c r="N96" s="622">
        <f>IF('基本情報入力シート'!W117="","",'基本情報入力シート'!W117)</f>
      </c>
      <c r="O96" s="617">
        <f>IF('基本情報入力シート'!X117="","",'基本情報入力シート'!X117)</f>
      </c>
      <c r="P96" s="623">
        <f>IF('基本情報入力シート'!Y117="","",'基本情報入力シート'!Y117)</f>
      </c>
      <c r="Q96" s="624">
        <f>IF('基本情報入力シート'!Z117="","",'基本情報入力シート'!Z117)</f>
      </c>
      <c r="R96" s="651">
        <f>IF('基本情報入力シート'!AA117="","",'基本情報入力シート'!AA117)</f>
      </c>
      <c r="S96" s="652"/>
      <c r="T96" s="653"/>
      <c r="U96" s="654">
        <f>IF(P96="","",VLOOKUP(P96,'【参考】数式用'!$A$5:$I$28,MATCH(T96,'【参考】数式用'!$H$4:$I$4,0)+7,0))</f>
      </c>
      <c r="V96" s="655"/>
      <c r="W96" s="260" t="s">
        <v>211</v>
      </c>
      <c r="X96" s="656"/>
      <c r="Y96" s="257" t="s">
        <v>212</v>
      </c>
      <c r="Z96" s="656"/>
      <c r="AA96" s="409" t="s">
        <v>213</v>
      </c>
      <c r="AB96" s="656"/>
      <c r="AC96" s="257" t="s">
        <v>212</v>
      </c>
      <c r="AD96" s="656"/>
      <c r="AE96" s="257" t="s">
        <v>214</v>
      </c>
      <c r="AF96" s="631" t="s">
        <v>215</v>
      </c>
      <c r="AG96" s="632">
        <f t="shared" si="9"/>
      </c>
      <c r="AH96" s="633" t="s">
        <v>216</v>
      </c>
      <c r="AI96" s="634">
        <f t="shared" si="8"/>
      </c>
      <c r="AJ96" s="214"/>
      <c r="AK96" s="657" t="str">
        <f t="shared" si="10"/>
        <v>○</v>
      </c>
      <c r="AL96" s="658">
        <f t="shared" si="11"/>
      </c>
      <c r="AM96" s="659"/>
      <c r="AN96" s="659"/>
      <c r="AO96" s="659"/>
      <c r="AP96" s="659"/>
      <c r="AQ96" s="659"/>
      <c r="AR96" s="659"/>
      <c r="AS96" s="659"/>
      <c r="AT96" s="659"/>
      <c r="AU96" s="660"/>
    </row>
    <row r="97" spans="1:47" ht="33" customHeight="1" thickBot="1">
      <c r="A97" s="617">
        <f t="shared" si="3"/>
        <v>86</v>
      </c>
      <c r="B97" s="618">
        <f>IF('基本情報入力シート'!C118="","",'基本情報入力シート'!C118)</f>
      </c>
      <c r="C97" s="619">
        <f>IF('基本情報入力シート'!D118="","",'基本情報入力シート'!D118)</f>
      </c>
      <c r="D97" s="620">
        <f>IF('基本情報入力シート'!E118="","",'基本情報入力シート'!E118)</f>
      </c>
      <c r="E97" s="620">
        <f>IF('基本情報入力シート'!F118="","",'基本情報入力シート'!F118)</f>
      </c>
      <c r="F97" s="620">
        <f>IF('基本情報入力シート'!G118="","",'基本情報入力シート'!G118)</f>
      </c>
      <c r="G97" s="620">
        <f>IF('基本情報入力シート'!H118="","",'基本情報入力シート'!H118)</f>
      </c>
      <c r="H97" s="620">
        <f>IF('基本情報入力シート'!I118="","",'基本情報入力シート'!I118)</f>
      </c>
      <c r="I97" s="620">
        <f>IF('基本情報入力シート'!J118="","",'基本情報入力シート'!J118)</f>
      </c>
      <c r="J97" s="620">
        <f>IF('基本情報入力シート'!K118="","",'基本情報入力シート'!K118)</f>
      </c>
      <c r="K97" s="621">
        <f>IF('基本情報入力シート'!L118="","",'基本情報入力シート'!L118)</f>
      </c>
      <c r="L97" s="622">
        <f>IF('基本情報入力シート'!M118="","",'基本情報入力シート'!M118)</f>
      </c>
      <c r="M97" s="622">
        <f>IF('基本情報入力シート'!R118="","",'基本情報入力シート'!R118)</f>
      </c>
      <c r="N97" s="622">
        <f>IF('基本情報入力シート'!W118="","",'基本情報入力シート'!W118)</f>
      </c>
      <c r="O97" s="617">
        <f>IF('基本情報入力シート'!X118="","",'基本情報入力シート'!X118)</f>
      </c>
      <c r="P97" s="623">
        <f>IF('基本情報入力シート'!Y118="","",'基本情報入力シート'!Y118)</f>
      </c>
      <c r="Q97" s="624">
        <f>IF('基本情報入力シート'!Z118="","",'基本情報入力シート'!Z118)</f>
      </c>
      <c r="R97" s="651">
        <f>IF('基本情報入力シート'!AA118="","",'基本情報入力シート'!AA118)</f>
      </c>
      <c r="S97" s="652"/>
      <c r="T97" s="653"/>
      <c r="U97" s="654">
        <f>IF(P97="","",VLOOKUP(P97,'【参考】数式用'!$A$5:$I$28,MATCH(T97,'【参考】数式用'!$H$4:$I$4,0)+7,0))</f>
      </c>
      <c r="V97" s="655"/>
      <c r="W97" s="260" t="s">
        <v>211</v>
      </c>
      <c r="X97" s="656"/>
      <c r="Y97" s="257" t="s">
        <v>212</v>
      </c>
      <c r="Z97" s="656"/>
      <c r="AA97" s="409" t="s">
        <v>213</v>
      </c>
      <c r="AB97" s="656"/>
      <c r="AC97" s="257" t="s">
        <v>212</v>
      </c>
      <c r="AD97" s="656"/>
      <c r="AE97" s="257" t="s">
        <v>214</v>
      </c>
      <c r="AF97" s="631" t="s">
        <v>215</v>
      </c>
      <c r="AG97" s="632">
        <f t="shared" si="9"/>
      </c>
      <c r="AH97" s="633" t="s">
        <v>216</v>
      </c>
      <c r="AI97" s="634">
        <f t="shared" si="8"/>
      </c>
      <c r="AJ97" s="214"/>
      <c r="AK97" s="657" t="str">
        <f t="shared" si="10"/>
        <v>○</v>
      </c>
      <c r="AL97" s="658">
        <f t="shared" si="11"/>
      </c>
      <c r="AM97" s="659"/>
      <c r="AN97" s="659"/>
      <c r="AO97" s="659"/>
      <c r="AP97" s="659"/>
      <c r="AQ97" s="659"/>
      <c r="AR97" s="659"/>
      <c r="AS97" s="659"/>
      <c r="AT97" s="659"/>
      <c r="AU97" s="660"/>
    </row>
    <row r="98" spans="1:47" ht="33" customHeight="1" thickBot="1">
      <c r="A98" s="617">
        <f t="shared" si="3"/>
        <v>87</v>
      </c>
      <c r="B98" s="618">
        <f>IF('基本情報入力シート'!C119="","",'基本情報入力シート'!C119)</f>
      </c>
      <c r="C98" s="619">
        <f>IF('基本情報入力シート'!D119="","",'基本情報入力シート'!D119)</f>
      </c>
      <c r="D98" s="620">
        <f>IF('基本情報入力シート'!E119="","",'基本情報入力シート'!E119)</f>
      </c>
      <c r="E98" s="620">
        <f>IF('基本情報入力シート'!F119="","",'基本情報入力シート'!F119)</f>
      </c>
      <c r="F98" s="620">
        <f>IF('基本情報入力シート'!G119="","",'基本情報入力シート'!G119)</f>
      </c>
      <c r="G98" s="620">
        <f>IF('基本情報入力シート'!H119="","",'基本情報入力シート'!H119)</f>
      </c>
      <c r="H98" s="620">
        <f>IF('基本情報入力シート'!I119="","",'基本情報入力シート'!I119)</f>
      </c>
      <c r="I98" s="620">
        <f>IF('基本情報入力シート'!J119="","",'基本情報入力シート'!J119)</f>
      </c>
      <c r="J98" s="620">
        <f>IF('基本情報入力シート'!K119="","",'基本情報入力シート'!K119)</f>
      </c>
      <c r="K98" s="621">
        <f>IF('基本情報入力シート'!L119="","",'基本情報入力シート'!L119)</f>
      </c>
      <c r="L98" s="622">
        <f>IF('基本情報入力シート'!M119="","",'基本情報入力シート'!M119)</f>
      </c>
      <c r="M98" s="622">
        <f>IF('基本情報入力シート'!R119="","",'基本情報入力シート'!R119)</f>
      </c>
      <c r="N98" s="622">
        <f>IF('基本情報入力シート'!W119="","",'基本情報入力シート'!W119)</f>
      </c>
      <c r="O98" s="617">
        <f>IF('基本情報入力シート'!X119="","",'基本情報入力シート'!X119)</f>
      </c>
      <c r="P98" s="623">
        <f>IF('基本情報入力シート'!Y119="","",'基本情報入力シート'!Y119)</f>
      </c>
      <c r="Q98" s="624">
        <f>IF('基本情報入力シート'!Z119="","",'基本情報入力シート'!Z119)</f>
      </c>
      <c r="R98" s="651">
        <f>IF('基本情報入力シート'!AA119="","",'基本情報入力シート'!AA119)</f>
      </c>
      <c r="S98" s="652"/>
      <c r="T98" s="653"/>
      <c r="U98" s="654">
        <f>IF(P98="","",VLOOKUP(P98,'【参考】数式用'!$A$5:$I$28,MATCH(T98,'【参考】数式用'!$H$4:$I$4,0)+7,0))</f>
      </c>
      <c r="V98" s="655"/>
      <c r="W98" s="260" t="s">
        <v>211</v>
      </c>
      <c r="X98" s="656"/>
      <c r="Y98" s="257" t="s">
        <v>212</v>
      </c>
      <c r="Z98" s="656"/>
      <c r="AA98" s="409" t="s">
        <v>213</v>
      </c>
      <c r="AB98" s="656"/>
      <c r="AC98" s="257" t="s">
        <v>212</v>
      </c>
      <c r="AD98" s="656"/>
      <c r="AE98" s="257" t="s">
        <v>214</v>
      </c>
      <c r="AF98" s="631" t="s">
        <v>215</v>
      </c>
      <c r="AG98" s="632">
        <f t="shared" si="9"/>
      </c>
      <c r="AH98" s="633" t="s">
        <v>216</v>
      </c>
      <c r="AI98" s="634">
        <f t="shared" si="8"/>
      </c>
      <c r="AJ98" s="214"/>
      <c r="AK98" s="657" t="str">
        <f t="shared" si="10"/>
        <v>○</v>
      </c>
      <c r="AL98" s="658">
        <f t="shared" si="11"/>
      </c>
      <c r="AM98" s="659"/>
      <c r="AN98" s="659"/>
      <c r="AO98" s="659"/>
      <c r="AP98" s="659"/>
      <c r="AQ98" s="659"/>
      <c r="AR98" s="659"/>
      <c r="AS98" s="659"/>
      <c r="AT98" s="659"/>
      <c r="AU98" s="660"/>
    </row>
    <row r="99" spans="1:47" ht="33" customHeight="1" thickBot="1">
      <c r="A99" s="617">
        <f t="shared" si="3"/>
        <v>88</v>
      </c>
      <c r="B99" s="618">
        <f>IF('基本情報入力シート'!C120="","",'基本情報入力シート'!C120)</f>
      </c>
      <c r="C99" s="619">
        <f>IF('基本情報入力シート'!D120="","",'基本情報入力シート'!D120)</f>
      </c>
      <c r="D99" s="620">
        <f>IF('基本情報入力シート'!E120="","",'基本情報入力シート'!E120)</f>
      </c>
      <c r="E99" s="620">
        <f>IF('基本情報入力シート'!F120="","",'基本情報入力シート'!F120)</f>
      </c>
      <c r="F99" s="620">
        <f>IF('基本情報入力シート'!G120="","",'基本情報入力シート'!G120)</f>
      </c>
      <c r="G99" s="620">
        <f>IF('基本情報入力シート'!H120="","",'基本情報入力シート'!H120)</f>
      </c>
      <c r="H99" s="620">
        <f>IF('基本情報入力シート'!I120="","",'基本情報入力シート'!I120)</f>
      </c>
      <c r="I99" s="620">
        <f>IF('基本情報入力シート'!J120="","",'基本情報入力シート'!J120)</f>
      </c>
      <c r="J99" s="620">
        <f>IF('基本情報入力シート'!K120="","",'基本情報入力シート'!K120)</f>
      </c>
      <c r="K99" s="621">
        <f>IF('基本情報入力シート'!L120="","",'基本情報入力シート'!L120)</f>
      </c>
      <c r="L99" s="622">
        <f>IF('基本情報入力シート'!M120="","",'基本情報入力シート'!M120)</f>
      </c>
      <c r="M99" s="622">
        <f>IF('基本情報入力シート'!R120="","",'基本情報入力シート'!R120)</f>
      </c>
      <c r="N99" s="622">
        <f>IF('基本情報入力シート'!W120="","",'基本情報入力シート'!W120)</f>
      </c>
      <c r="O99" s="617">
        <f>IF('基本情報入力シート'!X120="","",'基本情報入力シート'!X120)</f>
      </c>
      <c r="P99" s="623">
        <f>IF('基本情報入力シート'!Y120="","",'基本情報入力シート'!Y120)</f>
      </c>
      <c r="Q99" s="624">
        <f>IF('基本情報入力シート'!Z120="","",'基本情報入力シート'!Z120)</f>
      </c>
      <c r="R99" s="651">
        <f>IF('基本情報入力シート'!AA120="","",'基本情報入力シート'!AA120)</f>
      </c>
      <c r="S99" s="652"/>
      <c r="T99" s="653"/>
      <c r="U99" s="654">
        <f>IF(P99="","",VLOOKUP(P99,'【参考】数式用'!$A$5:$I$28,MATCH(T99,'【参考】数式用'!$H$4:$I$4,0)+7,0))</f>
      </c>
      <c r="V99" s="655"/>
      <c r="W99" s="260" t="s">
        <v>211</v>
      </c>
      <c r="X99" s="656"/>
      <c r="Y99" s="257" t="s">
        <v>212</v>
      </c>
      <c r="Z99" s="656"/>
      <c r="AA99" s="409" t="s">
        <v>213</v>
      </c>
      <c r="AB99" s="656"/>
      <c r="AC99" s="257" t="s">
        <v>212</v>
      </c>
      <c r="AD99" s="656"/>
      <c r="AE99" s="257" t="s">
        <v>214</v>
      </c>
      <c r="AF99" s="631" t="s">
        <v>215</v>
      </c>
      <c r="AG99" s="632">
        <f t="shared" si="9"/>
      </c>
      <c r="AH99" s="633" t="s">
        <v>216</v>
      </c>
      <c r="AI99" s="634">
        <f t="shared" si="8"/>
      </c>
      <c r="AJ99" s="214"/>
      <c r="AK99" s="657" t="str">
        <f t="shared" si="10"/>
        <v>○</v>
      </c>
      <c r="AL99" s="658">
        <f t="shared" si="11"/>
      </c>
      <c r="AM99" s="659"/>
      <c r="AN99" s="659"/>
      <c r="AO99" s="659"/>
      <c r="AP99" s="659"/>
      <c r="AQ99" s="659"/>
      <c r="AR99" s="659"/>
      <c r="AS99" s="659"/>
      <c r="AT99" s="659"/>
      <c r="AU99" s="660"/>
    </row>
    <row r="100" spans="1:47" ht="33" customHeight="1" thickBot="1">
      <c r="A100" s="617">
        <f t="shared" si="3"/>
        <v>89</v>
      </c>
      <c r="B100" s="618">
        <f>IF('基本情報入力シート'!C121="","",'基本情報入力シート'!C121)</f>
      </c>
      <c r="C100" s="619">
        <f>IF('基本情報入力シート'!D121="","",'基本情報入力シート'!D121)</f>
      </c>
      <c r="D100" s="620">
        <f>IF('基本情報入力シート'!E121="","",'基本情報入力シート'!E121)</f>
      </c>
      <c r="E100" s="620">
        <f>IF('基本情報入力シート'!F121="","",'基本情報入力シート'!F121)</f>
      </c>
      <c r="F100" s="620">
        <f>IF('基本情報入力シート'!G121="","",'基本情報入力シート'!G121)</f>
      </c>
      <c r="G100" s="620">
        <f>IF('基本情報入力シート'!H121="","",'基本情報入力シート'!H121)</f>
      </c>
      <c r="H100" s="620">
        <f>IF('基本情報入力シート'!I121="","",'基本情報入力シート'!I121)</f>
      </c>
      <c r="I100" s="620">
        <f>IF('基本情報入力シート'!J121="","",'基本情報入力シート'!J121)</f>
      </c>
      <c r="J100" s="620">
        <f>IF('基本情報入力シート'!K121="","",'基本情報入力シート'!K121)</f>
      </c>
      <c r="K100" s="621">
        <f>IF('基本情報入力シート'!L121="","",'基本情報入力シート'!L121)</f>
      </c>
      <c r="L100" s="622">
        <f>IF('基本情報入力シート'!M121="","",'基本情報入力シート'!M121)</f>
      </c>
      <c r="M100" s="622">
        <f>IF('基本情報入力シート'!R121="","",'基本情報入力シート'!R121)</f>
      </c>
      <c r="N100" s="622">
        <f>IF('基本情報入力シート'!W121="","",'基本情報入力シート'!W121)</f>
      </c>
      <c r="O100" s="617">
        <f>IF('基本情報入力シート'!X121="","",'基本情報入力シート'!X121)</f>
      </c>
      <c r="P100" s="623">
        <f>IF('基本情報入力シート'!Y121="","",'基本情報入力シート'!Y121)</f>
      </c>
      <c r="Q100" s="624">
        <f>IF('基本情報入力シート'!Z121="","",'基本情報入力シート'!Z121)</f>
      </c>
      <c r="R100" s="651">
        <f>IF('基本情報入力シート'!AA121="","",'基本情報入力シート'!AA121)</f>
      </c>
      <c r="S100" s="652"/>
      <c r="T100" s="653"/>
      <c r="U100" s="654">
        <f>IF(P100="","",VLOOKUP(P100,'【参考】数式用'!$A$5:$I$28,MATCH(T100,'【参考】数式用'!$H$4:$I$4,0)+7,0))</f>
      </c>
      <c r="V100" s="655"/>
      <c r="W100" s="260" t="s">
        <v>211</v>
      </c>
      <c r="X100" s="656"/>
      <c r="Y100" s="257" t="s">
        <v>212</v>
      </c>
      <c r="Z100" s="656"/>
      <c r="AA100" s="409" t="s">
        <v>213</v>
      </c>
      <c r="AB100" s="656"/>
      <c r="AC100" s="257" t="s">
        <v>212</v>
      </c>
      <c r="AD100" s="656"/>
      <c r="AE100" s="257" t="s">
        <v>214</v>
      </c>
      <c r="AF100" s="631" t="s">
        <v>215</v>
      </c>
      <c r="AG100" s="632">
        <f t="shared" si="9"/>
      </c>
      <c r="AH100" s="633" t="s">
        <v>216</v>
      </c>
      <c r="AI100" s="634">
        <f t="shared" si="8"/>
      </c>
      <c r="AJ100" s="214"/>
      <c r="AK100" s="657" t="str">
        <f t="shared" si="10"/>
        <v>○</v>
      </c>
      <c r="AL100" s="658">
        <f t="shared" si="11"/>
      </c>
      <c r="AM100" s="659"/>
      <c r="AN100" s="659"/>
      <c r="AO100" s="659"/>
      <c r="AP100" s="659"/>
      <c r="AQ100" s="659"/>
      <c r="AR100" s="659"/>
      <c r="AS100" s="659"/>
      <c r="AT100" s="659"/>
      <c r="AU100" s="660"/>
    </row>
    <row r="101" spans="1:47" ht="33" customHeight="1" thickBot="1">
      <c r="A101" s="617">
        <f t="shared" si="3"/>
        <v>90</v>
      </c>
      <c r="B101" s="618">
        <f>IF('基本情報入力シート'!C122="","",'基本情報入力シート'!C122)</f>
      </c>
      <c r="C101" s="619">
        <f>IF('基本情報入力シート'!D122="","",'基本情報入力シート'!D122)</f>
      </c>
      <c r="D101" s="620">
        <f>IF('基本情報入力シート'!E122="","",'基本情報入力シート'!E122)</f>
      </c>
      <c r="E101" s="620">
        <f>IF('基本情報入力シート'!F122="","",'基本情報入力シート'!F122)</f>
      </c>
      <c r="F101" s="620">
        <f>IF('基本情報入力シート'!G122="","",'基本情報入力シート'!G122)</f>
      </c>
      <c r="G101" s="620">
        <f>IF('基本情報入力シート'!H122="","",'基本情報入力シート'!H122)</f>
      </c>
      <c r="H101" s="620">
        <f>IF('基本情報入力シート'!I122="","",'基本情報入力シート'!I122)</f>
      </c>
      <c r="I101" s="620">
        <f>IF('基本情報入力シート'!J122="","",'基本情報入力シート'!J122)</f>
      </c>
      <c r="J101" s="620">
        <f>IF('基本情報入力シート'!K122="","",'基本情報入力シート'!K122)</f>
      </c>
      <c r="K101" s="621">
        <f>IF('基本情報入力シート'!L122="","",'基本情報入力シート'!L122)</f>
      </c>
      <c r="L101" s="622">
        <f>IF('基本情報入力シート'!M122="","",'基本情報入力シート'!M122)</f>
      </c>
      <c r="M101" s="622">
        <f>IF('基本情報入力シート'!R122="","",'基本情報入力シート'!R122)</f>
      </c>
      <c r="N101" s="622">
        <f>IF('基本情報入力シート'!W122="","",'基本情報入力シート'!W122)</f>
      </c>
      <c r="O101" s="617">
        <f>IF('基本情報入力シート'!X122="","",'基本情報入力シート'!X122)</f>
      </c>
      <c r="P101" s="623">
        <f>IF('基本情報入力シート'!Y122="","",'基本情報入力シート'!Y122)</f>
      </c>
      <c r="Q101" s="624">
        <f>IF('基本情報入力シート'!Z122="","",'基本情報入力シート'!Z122)</f>
      </c>
      <c r="R101" s="651">
        <f>IF('基本情報入力シート'!AA122="","",'基本情報入力シート'!AA122)</f>
      </c>
      <c r="S101" s="652"/>
      <c r="T101" s="653"/>
      <c r="U101" s="654">
        <f>IF(P101="","",VLOOKUP(P101,'【参考】数式用'!$A$5:$I$28,MATCH(T101,'【参考】数式用'!$H$4:$I$4,0)+7,0))</f>
      </c>
      <c r="V101" s="655"/>
      <c r="W101" s="260" t="s">
        <v>211</v>
      </c>
      <c r="X101" s="656"/>
      <c r="Y101" s="257" t="s">
        <v>212</v>
      </c>
      <c r="Z101" s="656"/>
      <c r="AA101" s="409" t="s">
        <v>213</v>
      </c>
      <c r="AB101" s="656"/>
      <c r="AC101" s="257" t="s">
        <v>212</v>
      </c>
      <c r="AD101" s="656"/>
      <c r="AE101" s="257" t="s">
        <v>214</v>
      </c>
      <c r="AF101" s="631" t="s">
        <v>215</v>
      </c>
      <c r="AG101" s="632">
        <f t="shared" si="9"/>
      </c>
      <c r="AH101" s="633" t="s">
        <v>216</v>
      </c>
      <c r="AI101" s="634">
        <f t="shared" si="8"/>
      </c>
      <c r="AJ101" s="214"/>
      <c r="AK101" s="657" t="str">
        <f t="shared" si="10"/>
        <v>○</v>
      </c>
      <c r="AL101" s="658">
        <f t="shared" si="11"/>
      </c>
      <c r="AM101" s="659"/>
      <c r="AN101" s="659"/>
      <c r="AO101" s="659"/>
      <c r="AP101" s="659"/>
      <c r="AQ101" s="659"/>
      <c r="AR101" s="659"/>
      <c r="AS101" s="659"/>
      <c r="AT101" s="659"/>
      <c r="AU101" s="660"/>
    </row>
    <row r="102" spans="1:47" ht="33" customHeight="1" thickBot="1">
      <c r="A102" s="617">
        <f t="shared" si="3"/>
        <v>91</v>
      </c>
      <c r="B102" s="618">
        <f>IF('基本情報入力シート'!C123="","",'基本情報入力シート'!C123)</f>
      </c>
      <c r="C102" s="619">
        <f>IF('基本情報入力シート'!D123="","",'基本情報入力シート'!D123)</f>
      </c>
      <c r="D102" s="620">
        <f>IF('基本情報入力シート'!E123="","",'基本情報入力シート'!E123)</f>
      </c>
      <c r="E102" s="620">
        <f>IF('基本情報入力シート'!F123="","",'基本情報入力シート'!F123)</f>
      </c>
      <c r="F102" s="620">
        <f>IF('基本情報入力シート'!G123="","",'基本情報入力シート'!G123)</f>
      </c>
      <c r="G102" s="620">
        <f>IF('基本情報入力シート'!H123="","",'基本情報入力シート'!H123)</f>
      </c>
      <c r="H102" s="620">
        <f>IF('基本情報入力シート'!I123="","",'基本情報入力シート'!I123)</f>
      </c>
      <c r="I102" s="620">
        <f>IF('基本情報入力シート'!J123="","",'基本情報入力シート'!J123)</f>
      </c>
      <c r="J102" s="620">
        <f>IF('基本情報入力シート'!K123="","",'基本情報入力シート'!K123)</f>
      </c>
      <c r="K102" s="621">
        <f>IF('基本情報入力シート'!L123="","",'基本情報入力シート'!L123)</f>
      </c>
      <c r="L102" s="622">
        <f>IF('基本情報入力シート'!M123="","",'基本情報入力シート'!M123)</f>
      </c>
      <c r="M102" s="622">
        <f>IF('基本情報入力シート'!R123="","",'基本情報入力シート'!R123)</f>
      </c>
      <c r="N102" s="622">
        <f>IF('基本情報入力シート'!W123="","",'基本情報入力シート'!W123)</f>
      </c>
      <c r="O102" s="617">
        <f>IF('基本情報入力シート'!X123="","",'基本情報入力シート'!X123)</f>
      </c>
      <c r="P102" s="623">
        <f>IF('基本情報入力シート'!Y123="","",'基本情報入力シート'!Y123)</f>
      </c>
      <c r="Q102" s="624">
        <f>IF('基本情報入力シート'!Z123="","",'基本情報入力シート'!Z123)</f>
      </c>
      <c r="R102" s="651">
        <f>IF('基本情報入力シート'!AA123="","",'基本情報入力シート'!AA123)</f>
      </c>
      <c r="S102" s="652"/>
      <c r="T102" s="653"/>
      <c r="U102" s="654">
        <f>IF(P102="","",VLOOKUP(P102,'【参考】数式用'!$A$5:$I$28,MATCH(T102,'【参考】数式用'!$H$4:$I$4,0)+7,0))</f>
      </c>
      <c r="V102" s="655"/>
      <c r="W102" s="260" t="s">
        <v>211</v>
      </c>
      <c r="X102" s="656"/>
      <c r="Y102" s="257" t="s">
        <v>212</v>
      </c>
      <c r="Z102" s="656"/>
      <c r="AA102" s="409" t="s">
        <v>213</v>
      </c>
      <c r="AB102" s="656"/>
      <c r="AC102" s="257" t="s">
        <v>212</v>
      </c>
      <c r="AD102" s="656"/>
      <c r="AE102" s="257" t="s">
        <v>214</v>
      </c>
      <c r="AF102" s="631" t="s">
        <v>215</v>
      </c>
      <c r="AG102" s="632">
        <f t="shared" si="9"/>
      </c>
      <c r="AH102" s="633" t="s">
        <v>216</v>
      </c>
      <c r="AI102" s="634">
        <f t="shared" si="8"/>
      </c>
      <c r="AJ102" s="214"/>
      <c r="AK102" s="657" t="str">
        <f t="shared" si="10"/>
        <v>○</v>
      </c>
      <c r="AL102" s="658">
        <f t="shared" si="11"/>
      </c>
      <c r="AM102" s="659"/>
      <c r="AN102" s="659"/>
      <c r="AO102" s="659"/>
      <c r="AP102" s="659"/>
      <c r="AQ102" s="659"/>
      <c r="AR102" s="659"/>
      <c r="AS102" s="659"/>
      <c r="AT102" s="659"/>
      <c r="AU102" s="660"/>
    </row>
    <row r="103" spans="1:47" ht="33" customHeight="1" thickBot="1">
      <c r="A103" s="617">
        <f t="shared" si="3"/>
        <v>92</v>
      </c>
      <c r="B103" s="618">
        <f>IF('基本情報入力シート'!C124="","",'基本情報入力シート'!C124)</f>
      </c>
      <c r="C103" s="619">
        <f>IF('基本情報入力シート'!D124="","",'基本情報入力シート'!D124)</f>
      </c>
      <c r="D103" s="620">
        <f>IF('基本情報入力シート'!E124="","",'基本情報入力シート'!E124)</f>
      </c>
      <c r="E103" s="620">
        <f>IF('基本情報入力シート'!F124="","",'基本情報入力シート'!F124)</f>
      </c>
      <c r="F103" s="620">
        <f>IF('基本情報入力シート'!G124="","",'基本情報入力シート'!G124)</f>
      </c>
      <c r="G103" s="620">
        <f>IF('基本情報入力シート'!H124="","",'基本情報入力シート'!H124)</f>
      </c>
      <c r="H103" s="620">
        <f>IF('基本情報入力シート'!I124="","",'基本情報入力シート'!I124)</f>
      </c>
      <c r="I103" s="620">
        <f>IF('基本情報入力シート'!J124="","",'基本情報入力シート'!J124)</f>
      </c>
      <c r="J103" s="620">
        <f>IF('基本情報入力シート'!K124="","",'基本情報入力シート'!K124)</f>
      </c>
      <c r="K103" s="621">
        <f>IF('基本情報入力シート'!L124="","",'基本情報入力シート'!L124)</f>
      </c>
      <c r="L103" s="622">
        <f>IF('基本情報入力シート'!M124="","",'基本情報入力シート'!M124)</f>
      </c>
      <c r="M103" s="622">
        <f>IF('基本情報入力シート'!R124="","",'基本情報入力シート'!R124)</f>
      </c>
      <c r="N103" s="622">
        <f>IF('基本情報入力シート'!W124="","",'基本情報入力シート'!W124)</f>
      </c>
      <c r="O103" s="617">
        <f>IF('基本情報入力シート'!X124="","",'基本情報入力シート'!X124)</f>
      </c>
      <c r="P103" s="623">
        <f>IF('基本情報入力シート'!Y124="","",'基本情報入力シート'!Y124)</f>
      </c>
      <c r="Q103" s="624">
        <f>IF('基本情報入力シート'!Z124="","",'基本情報入力シート'!Z124)</f>
      </c>
      <c r="R103" s="651">
        <f>IF('基本情報入力シート'!AA124="","",'基本情報入力シート'!AA124)</f>
      </c>
      <c r="S103" s="652"/>
      <c r="T103" s="653"/>
      <c r="U103" s="654">
        <f>IF(P103="","",VLOOKUP(P103,'【参考】数式用'!$A$5:$I$28,MATCH(T103,'【参考】数式用'!$H$4:$I$4,0)+7,0))</f>
      </c>
      <c r="V103" s="655"/>
      <c r="W103" s="260" t="s">
        <v>211</v>
      </c>
      <c r="X103" s="656"/>
      <c r="Y103" s="257" t="s">
        <v>212</v>
      </c>
      <c r="Z103" s="656"/>
      <c r="AA103" s="409" t="s">
        <v>213</v>
      </c>
      <c r="AB103" s="656"/>
      <c r="AC103" s="257" t="s">
        <v>212</v>
      </c>
      <c r="AD103" s="656"/>
      <c r="AE103" s="257" t="s">
        <v>214</v>
      </c>
      <c r="AF103" s="631" t="s">
        <v>215</v>
      </c>
      <c r="AG103" s="632">
        <f t="shared" si="9"/>
      </c>
      <c r="AH103" s="633" t="s">
        <v>216</v>
      </c>
      <c r="AI103" s="634">
        <f t="shared" si="8"/>
      </c>
      <c r="AJ103" s="214"/>
      <c r="AK103" s="657" t="str">
        <f t="shared" si="10"/>
        <v>○</v>
      </c>
      <c r="AL103" s="658">
        <f t="shared" si="11"/>
      </c>
      <c r="AM103" s="659"/>
      <c r="AN103" s="659"/>
      <c r="AO103" s="659"/>
      <c r="AP103" s="659"/>
      <c r="AQ103" s="659"/>
      <c r="AR103" s="659"/>
      <c r="AS103" s="659"/>
      <c r="AT103" s="659"/>
      <c r="AU103" s="660"/>
    </row>
    <row r="104" spans="1:47" ht="33" customHeight="1" thickBot="1">
      <c r="A104" s="617">
        <f t="shared" si="3"/>
        <v>93</v>
      </c>
      <c r="B104" s="618">
        <f>IF('基本情報入力シート'!C125="","",'基本情報入力シート'!C125)</f>
      </c>
      <c r="C104" s="619">
        <f>IF('基本情報入力シート'!D125="","",'基本情報入力シート'!D125)</f>
      </c>
      <c r="D104" s="620">
        <f>IF('基本情報入力シート'!E125="","",'基本情報入力シート'!E125)</f>
      </c>
      <c r="E104" s="620">
        <f>IF('基本情報入力シート'!F125="","",'基本情報入力シート'!F125)</f>
      </c>
      <c r="F104" s="620">
        <f>IF('基本情報入力シート'!G125="","",'基本情報入力シート'!G125)</f>
      </c>
      <c r="G104" s="620">
        <f>IF('基本情報入力シート'!H125="","",'基本情報入力シート'!H125)</f>
      </c>
      <c r="H104" s="620">
        <f>IF('基本情報入力シート'!I125="","",'基本情報入力シート'!I125)</f>
      </c>
      <c r="I104" s="620">
        <f>IF('基本情報入力シート'!J125="","",'基本情報入力シート'!J125)</f>
      </c>
      <c r="J104" s="620">
        <f>IF('基本情報入力シート'!K125="","",'基本情報入力シート'!K125)</f>
      </c>
      <c r="K104" s="621">
        <f>IF('基本情報入力シート'!L125="","",'基本情報入力シート'!L125)</f>
      </c>
      <c r="L104" s="622">
        <f>IF('基本情報入力シート'!M125="","",'基本情報入力シート'!M125)</f>
      </c>
      <c r="M104" s="622">
        <f>IF('基本情報入力シート'!R125="","",'基本情報入力シート'!R125)</f>
      </c>
      <c r="N104" s="622">
        <f>IF('基本情報入力シート'!W125="","",'基本情報入力シート'!W125)</f>
      </c>
      <c r="O104" s="617">
        <f>IF('基本情報入力シート'!X125="","",'基本情報入力シート'!X125)</f>
      </c>
      <c r="P104" s="623">
        <f>IF('基本情報入力シート'!Y125="","",'基本情報入力シート'!Y125)</f>
      </c>
      <c r="Q104" s="624">
        <f>IF('基本情報入力シート'!Z125="","",'基本情報入力シート'!Z125)</f>
      </c>
      <c r="R104" s="651">
        <f>IF('基本情報入力シート'!AA125="","",'基本情報入力シート'!AA125)</f>
      </c>
      <c r="S104" s="652"/>
      <c r="T104" s="653"/>
      <c r="U104" s="654">
        <f>IF(P104="","",VLOOKUP(P104,'【参考】数式用'!$A$5:$I$28,MATCH(T104,'【参考】数式用'!$H$4:$I$4,0)+7,0))</f>
      </c>
      <c r="V104" s="655"/>
      <c r="W104" s="260" t="s">
        <v>211</v>
      </c>
      <c r="X104" s="656"/>
      <c r="Y104" s="257" t="s">
        <v>212</v>
      </c>
      <c r="Z104" s="656"/>
      <c r="AA104" s="409" t="s">
        <v>213</v>
      </c>
      <c r="AB104" s="656"/>
      <c r="AC104" s="257" t="s">
        <v>212</v>
      </c>
      <c r="AD104" s="656"/>
      <c r="AE104" s="257" t="s">
        <v>214</v>
      </c>
      <c r="AF104" s="631" t="s">
        <v>215</v>
      </c>
      <c r="AG104" s="632">
        <f t="shared" si="9"/>
      </c>
      <c r="AH104" s="633" t="s">
        <v>216</v>
      </c>
      <c r="AI104" s="634">
        <f t="shared" si="8"/>
      </c>
      <c r="AJ104" s="214"/>
      <c r="AK104" s="657" t="str">
        <f t="shared" si="10"/>
        <v>○</v>
      </c>
      <c r="AL104" s="658">
        <f t="shared" si="11"/>
      </c>
      <c r="AM104" s="659"/>
      <c r="AN104" s="659"/>
      <c r="AO104" s="659"/>
      <c r="AP104" s="659"/>
      <c r="AQ104" s="659"/>
      <c r="AR104" s="659"/>
      <c r="AS104" s="659"/>
      <c r="AT104" s="659"/>
      <c r="AU104" s="660"/>
    </row>
    <row r="105" spans="1:47" ht="33" customHeight="1" thickBot="1">
      <c r="A105" s="617">
        <f t="shared" si="3"/>
        <v>94</v>
      </c>
      <c r="B105" s="618">
        <f>IF('基本情報入力シート'!C126="","",'基本情報入力シート'!C126)</f>
      </c>
      <c r="C105" s="619">
        <f>IF('基本情報入力シート'!D126="","",'基本情報入力シート'!D126)</f>
      </c>
      <c r="D105" s="620">
        <f>IF('基本情報入力シート'!E126="","",'基本情報入力シート'!E126)</f>
      </c>
      <c r="E105" s="620">
        <f>IF('基本情報入力シート'!F126="","",'基本情報入力シート'!F126)</f>
      </c>
      <c r="F105" s="620">
        <f>IF('基本情報入力シート'!G126="","",'基本情報入力シート'!G126)</f>
      </c>
      <c r="G105" s="620">
        <f>IF('基本情報入力シート'!H126="","",'基本情報入力シート'!H126)</f>
      </c>
      <c r="H105" s="620">
        <f>IF('基本情報入力シート'!I126="","",'基本情報入力シート'!I126)</f>
      </c>
      <c r="I105" s="620">
        <f>IF('基本情報入力シート'!J126="","",'基本情報入力シート'!J126)</f>
      </c>
      <c r="J105" s="620">
        <f>IF('基本情報入力シート'!K126="","",'基本情報入力シート'!K126)</f>
      </c>
      <c r="K105" s="621">
        <f>IF('基本情報入力シート'!L126="","",'基本情報入力シート'!L126)</f>
      </c>
      <c r="L105" s="622">
        <f>IF('基本情報入力シート'!M126="","",'基本情報入力シート'!M126)</f>
      </c>
      <c r="M105" s="622">
        <f>IF('基本情報入力シート'!R126="","",'基本情報入力シート'!R126)</f>
      </c>
      <c r="N105" s="622">
        <f>IF('基本情報入力シート'!W126="","",'基本情報入力シート'!W126)</f>
      </c>
      <c r="O105" s="617">
        <f>IF('基本情報入力シート'!X126="","",'基本情報入力シート'!X126)</f>
      </c>
      <c r="P105" s="623">
        <f>IF('基本情報入力シート'!Y126="","",'基本情報入力シート'!Y126)</f>
      </c>
      <c r="Q105" s="624">
        <f>IF('基本情報入力シート'!Z126="","",'基本情報入力シート'!Z126)</f>
      </c>
      <c r="R105" s="651">
        <f>IF('基本情報入力シート'!AA126="","",'基本情報入力シート'!AA126)</f>
      </c>
      <c r="S105" s="652"/>
      <c r="T105" s="653"/>
      <c r="U105" s="654">
        <f>IF(P105="","",VLOOKUP(P105,'【参考】数式用'!$A$5:$I$28,MATCH(T105,'【参考】数式用'!$H$4:$I$4,0)+7,0))</f>
      </c>
      <c r="V105" s="655"/>
      <c r="W105" s="260" t="s">
        <v>211</v>
      </c>
      <c r="X105" s="656"/>
      <c r="Y105" s="257" t="s">
        <v>212</v>
      </c>
      <c r="Z105" s="656"/>
      <c r="AA105" s="409" t="s">
        <v>213</v>
      </c>
      <c r="AB105" s="656"/>
      <c r="AC105" s="257" t="s">
        <v>212</v>
      </c>
      <c r="AD105" s="656"/>
      <c r="AE105" s="257" t="s">
        <v>214</v>
      </c>
      <c r="AF105" s="631" t="s">
        <v>215</v>
      </c>
      <c r="AG105" s="632">
        <f t="shared" si="9"/>
      </c>
      <c r="AH105" s="633" t="s">
        <v>216</v>
      </c>
      <c r="AI105" s="634">
        <f t="shared" si="8"/>
      </c>
      <c r="AJ105" s="214"/>
      <c r="AK105" s="657" t="str">
        <f t="shared" si="10"/>
        <v>○</v>
      </c>
      <c r="AL105" s="658">
        <f t="shared" si="11"/>
      </c>
      <c r="AM105" s="659"/>
      <c r="AN105" s="659"/>
      <c r="AO105" s="659"/>
      <c r="AP105" s="659"/>
      <c r="AQ105" s="659"/>
      <c r="AR105" s="659"/>
      <c r="AS105" s="659"/>
      <c r="AT105" s="659"/>
      <c r="AU105" s="660"/>
    </row>
    <row r="106" spans="1:47" ht="33" customHeight="1" thickBot="1">
      <c r="A106" s="617">
        <f t="shared" si="3"/>
        <v>95</v>
      </c>
      <c r="B106" s="618">
        <f>IF('基本情報入力シート'!C127="","",'基本情報入力シート'!C127)</f>
      </c>
      <c r="C106" s="619">
        <f>IF('基本情報入力シート'!D127="","",'基本情報入力シート'!D127)</f>
      </c>
      <c r="D106" s="620">
        <f>IF('基本情報入力シート'!E127="","",'基本情報入力シート'!E127)</f>
      </c>
      <c r="E106" s="620">
        <f>IF('基本情報入力シート'!F127="","",'基本情報入力シート'!F127)</f>
      </c>
      <c r="F106" s="620">
        <f>IF('基本情報入力シート'!G127="","",'基本情報入力シート'!G127)</f>
      </c>
      <c r="G106" s="620">
        <f>IF('基本情報入力シート'!H127="","",'基本情報入力シート'!H127)</f>
      </c>
      <c r="H106" s="620">
        <f>IF('基本情報入力シート'!I127="","",'基本情報入力シート'!I127)</f>
      </c>
      <c r="I106" s="620">
        <f>IF('基本情報入力シート'!J127="","",'基本情報入力シート'!J127)</f>
      </c>
      <c r="J106" s="620">
        <f>IF('基本情報入力シート'!K127="","",'基本情報入力シート'!K127)</f>
      </c>
      <c r="K106" s="621">
        <f>IF('基本情報入力シート'!L127="","",'基本情報入力シート'!L127)</f>
      </c>
      <c r="L106" s="622">
        <f>IF('基本情報入力シート'!M127="","",'基本情報入力シート'!M127)</f>
      </c>
      <c r="M106" s="622">
        <f>IF('基本情報入力シート'!R127="","",'基本情報入力シート'!R127)</f>
      </c>
      <c r="N106" s="622">
        <f>IF('基本情報入力シート'!W127="","",'基本情報入力シート'!W127)</f>
      </c>
      <c r="O106" s="617">
        <f>IF('基本情報入力シート'!X127="","",'基本情報入力シート'!X127)</f>
      </c>
      <c r="P106" s="623">
        <f>IF('基本情報入力シート'!Y127="","",'基本情報入力シート'!Y127)</f>
      </c>
      <c r="Q106" s="624">
        <f>IF('基本情報入力シート'!Z127="","",'基本情報入力シート'!Z127)</f>
      </c>
      <c r="R106" s="651">
        <f>IF('基本情報入力シート'!AA127="","",'基本情報入力シート'!AA127)</f>
      </c>
      <c r="S106" s="652"/>
      <c r="T106" s="653"/>
      <c r="U106" s="654">
        <f>IF(P106="","",VLOOKUP(P106,'【参考】数式用'!$A$5:$I$28,MATCH(T106,'【参考】数式用'!$H$4:$I$4,0)+7,0))</f>
      </c>
      <c r="V106" s="655"/>
      <c r="W106" s="260" t="s">
        <v>211</v>
      </c>
      <c r="X106" s="656"/>
      <c r="Y106" s="257" t="s">
        <v>212</v>
      </c>
      <c r="Z106" s="656"/>
      <c r="AA106" s="409" t="s">
        <v>213</v>
      </c>
      <c r="AB106" s="656"/>
      <c r="AC106" s="257" t="s">
        <v>212</v>
      </c>
      <c r="AD106" s="656"/>
      <c r="AE106" s="257" t="s">
        <v>214</v>
      </c>
      <c r="AF106" s="631" t="s">
        <v>215</v>
      </c>
      <c r="AG106" s="632">
        <f t="shared" si="9"/>
      </c>
      <c r="AH106" s="633" t="s">
        <v>216</v>
      </c>
      <c r="AI106" s="634">
        <f t="shared" si="8"/>
      </c>
      <c r="AJ106" s="214"/>
      <c r="AK106" s="657" t="str">
        <f t="shared" si="10"/>
        <v>○</v>
      </c>
      <c r="AL106" s="658">
        <f t="shared" si="11"/>
      </c>
      <c r="AM106" s="659"/>
      <c r="AN106" s="659"/>
      <c r="AO106" s="659"/>
      <c r="AP106" s="659"/>
      <c r="AQ106" s="659"/>
      <c r="AR106" s="659"/>
      <c r="AS106" s="659"/>
      <c r="AT106" s="659"/>
      <c r="AU106" s="660"/>
    </row>
    <row r="107" spans="1:47" ht="33" customHeight="1" thickBot="1">
      <c r="A107" s="617">
        <f t="shared" si="3"/>
        <v>96</v>
      </c>
      <c r="B107" s="618">
        <f>IF('基本情報入力シート'!C128="","",'基本情報入力シート'!C128)</f>
      </c>
      <c r="C107" s="619">
        <f>IF('基本情報入力シート'!D128="","",'基本情報入力シート'!D128)</f>
      </c>
      <c r="D107" s="620">
        <f>IF('基本情報入力シート'!E128="","",'基本情報入力シート'!E128)</f>
      </c>
      <c r="E107" s="620">
        <f>IF('基本情報入力シート'!F128="","",'基本情報入力シート'!F128)</f>
      </c>
      <c r="F107" s="620">
        <f>IF('基本情報入力シート'!G128="","",'基本情報入力シート'!G128)</f>
      </c>
      <c r="G107" s="620">
        <f>IF('基本情報入力シート'!H128="","",'基本情報入力シート'!H128)</f>
      </c>
      <c r="H107" s="620">
        <f>IF('基本情報入力シート'!I128="","",'基本情報入力シート'!I128)</f>
      </c>
      <c r="I107" s="620">
        <f>IF('基本情報入力シート'!J128="","",'基本情報入力シート'!J128)</f>
      </c>
      <c r="J107" s="620">
        <f>IF('基本情報入力シート'!K128="","",'基本情報入力シート'!K128)</f>
      </c>
      <c r="K107" s="621">
        <f>IF('基本情報入力シート'!L128="","",'基本情報入力シート'!L128)</f>
      </c>
      <c r="L107" s="622">
        <f>IF('基本情報入力シート'!M128="","",'基本情報入力シート'!M128)</f>
      </c>
      <c r="M107" s="622">
        <f>IF('基本情報入力シート'!R128="","",'基本情報入力シート'!R128)</f>
      </c>
      <c r="N107" s="622">
        <f>IF('基本情報入力シート'!W128="","",'基本情報入力シート'!W128)</f>
      </c>
      <c r="O107" s="617">
        <f>IF('基本情報入力シート'!X128="","",'基本情報入力シート'!X128)</f>
      </c>
      <c r="P107" s="623">
        <f>IF('基本情報入力シート'!Y128="","",'基本情報入力シート'!Y128)</f>
      </c>
      <c r="Q107" s="624">
        <f>IF('基本情報入力シート'!Z128="","",'基本情報入力シート'!Z128)</f>
      </c>
      <c r="R107" s="651">
        <f>IF('基本情報入力シート'!AA128="","",'基本情報入力シート'!AA128)</f>
      </c>
      <c r="S107" s="652"/>
      <c r="T107" s="653"/>
      <c r="U107" s="654">
        <f>IF(P107="","",VLOOKUP(P107,'【参考】数式用'!$A$5:$I$28,MATCH(T107,'【参考】数式用'!$H$4:$I$4,0)+7,0))</f>
      </c>
      <c r="V107" s="655"/>
      <c r="W107" s="260" t="s">
        <v>211</v>
      </c>
      <c r="X107" s="656"/>
      <c r="Y107" s="257" t="s">
        <v>212</v>
      </c>
      <c r="Z107" s="656"/>
      <c r="AA107" s="409" t="s">
        <v>213</v>
      </c>
      <c r="AB107" s="656"/>
      <c r="AC107" s="257" t="s">
        <v>212</v>
      </c>
      <c r="AD107" s="656"/>
      <c r="AE107" s="257" t="s">
        <v>214</v>
      </c>
      <c r="AF107" s="631" t="s">
        <v>215</v>
      </c>
      <c r="AG107" s="632">
        <f t="shared" si="9"/>
      </c>
      <c r="AH107" s="633" t="s">
        <v>216</v>
      </c>
      <c r="AI107" s="634">
        <f t="shared" si="8"/>
      </c>
      <c r="AJ107" s="214"/>
      <c r="AK107" s="657" t="str">
        <f t="shared" si="10"/>
        <v>○</v>
      </c>
      <c r="AL107" s="658">
        <f t="shared" si="11"/>
      </c>
      <c r="AM107" s="659"/>
      <c r="AN107" s="659"/>
      <c r="AO107" s="659"/>
      <c r="AP107" s="659"/>
      <c r="AQ107" s="659"/>
      <c r="AR107" s="659"/>
      <c r="AS107" s="659"/>
      <c r="AT107" s="659"/>
      <c r="AU107" s="660"/>
    </row>
    <row r="108" spans="1:47" ht="33" customHeight="1" thickBot="1">
      <c r="A108" s="617">
        <f t="shared" si="3"/>
        <v>97</v>
      </c>
      <c r="B108" s="618">
        <f>IF('基本情報入力シート'!C129="","",'基本情報入力シート'!C129)</f>
      </c>
      <c r="C108" s="619">
        <f>IF('基本情報入力シート'!D129="","",'基本情報入力シート'!D129)</f>
      </c>
      <c r="D108" s="620">
        <f>IF('基本情報入力シート'!E129="","",'基本情報入力シート'!E129)</f>
      </c>
      <c r="E108" s="620">
        <f>IF('基本情報入力シート'!F129="","",'基本情報入力シート'!F129)</f>
      </c>
      <c r="F108" s="620">
        <f>IF('基本情報入力シート'!G129="","",'基本情報入力シート'!G129)</f>
      </c>
      <c r="G108" s="620">
        <f>IF('基本情報入力シート'!H129="","",'基本情報入力シート'!H129)</f>
      </c>
      <c r="H108" s="620">
        <f>IF('基本情報入力シート'!I129="","",'基本情報入力シート'!I129)</f>
      </c>
      <c r="I108" s="620">
        <f>IF('基本情報入力シート'!J129="","",'基本情報入力シート'!J129)</f>
      </c>
      <c r="J108" s="620">
        <f>IF('基本情報入力シート'!K129="","",'基本情報入力シート'!K129)</f>
      </c>
      <c r="K108" s="621">
        <f>IF('基本情報入力シート'!L129="","",'基本情報入力シート'!L129)</f>
      </c>
      <c r="L108" s="622">
        <f>IF('基本情報入力シート'!M129="","",'基本情報入力シート'!M129)</f>
      </c>
      <c r="M108" s="622">
        <f>IF('基本情報入力シート'!R129="","",'基本情報入力シート'!R129)</f>
      </c>
      <c r="N108" s="622">
        <f>IF('基本情報入力シート'!W129="","",'基本情報入力シート'!W129)</f>
      </c>
      <c r="O108" s="617">
        <f>IF('基本情報入力シート'!X129="","",'基本情報入力シート'!X129)</f>
      </c>
      <c r="P108" s="623">
        <f>IF('基本情報入力シート'!Y129="","",'基本情報入力シート'!Y129)</f>
      </c>
      <c r="Q108" s="624">
        <f>IF('基本情報入力シート'!Z129="","",'基本情報入力シート'!Z129)</f>
      </c>
      <c r="R108" s="651">
        <f>IF('基本情報入力シート'!AA129="","",'基本情報入力シート'!AA129)</f>
      </c>
      <c r="S108" s="652"/>
      <c r="T108" s="653"/>
      <c r="U108" s="654">
        <f>IF(P108="","",VLOOKUP(P108,'【参考】数式用'!$A$5:$I$28,MATCH(T108,'【参考】数式用'!$H$4:$I$4,0)+7,0))</f>
      </c>
      <c r="V108" s="655"/>
      <c r="W108" s="260" t="s">
        <v>211</v>
      </c>
      <c r="X108" s="656"/>
      <c r="Y108" s="257" t="s">
        <v>212</v>
      </c>
      <c r="Z108" s="656"/>
      <c r="AA108" s="409" t="s">
        <v>213</v>
      </c>
      <c r="AB108" s="656"/>
      <c r="AC108" s="257" t="s">
        <v>212</v>
      </c>
      <c r="AD108" s="656"/>
      <c r="AE108" s="257" t="s">
        <v>214</v>
      </c>
      <c r="AF108" s="631" t="s">
        <v>215</v>
      </c>
      <c r="AG108" s="632">
        <f t="shared" si="9"/>
      </c>
      <c r="AH108" s="633" t="s">
        <v>216</v>
      </c>
      <c r="AI108" s="634">
        <f t="shared" si="8"/>
      </c>
      <c r="AJ108" s="214"/>
      <c r="AK108" s="657" t="str">
        <f t="shared" si="10"/>
        <v>○</v>
      </c>
      <c r="AL108" s="658">
        <f t="shared" si="11"/>
      </c>
      <c r="AM108" s="659"/>
      <c r="AN108" s="659"/>
      <c r="AO108" s="659"/>
      <c r="AP108" s="659"/>
      <c r="AQ108" s="659"/>
      <c r="AR108" s="659"/>
      <c r="AS108" s="659"/>
      <c r="AT108" s="659"/>
      <c r="AU108" s="660"/>
    </row>
    <row r="109" spans="1:47" ht="33" customHeight="1" thickBot="1">
      <c r="A109" s="617">
        <f t="shared" si="3"/>
        <v>98</v>
      </c>
      <c r="B109" s="618">
        <f>IF('基本情報入力シート'!C130="","",'基本情報入力シート'!C130)</f>
      </c>
      <c r="C109" s="619">
        <f>IF('基本情報入力シート'!D130="","",'基本情報入力シート'!D130)</f>
      </c>
      <c r="D109" s="620">
        <f>IF('基本情報入力シート'!E130="","",'基本情報入力シート'!E130)</f>
      </c>
      <c r="E109" s="620">
        <f>IF('基本情報入力シート'!F130="","",'基本情報入力シート'!F130)</f>
      </c>
      <c r="F109" s="620">
        <f>IF('基本情報入力シート'!G130="","",'基本情報入力シート'!G130)</f>
      </c>
      <c r="G109" s="620">
        <f>IF('基本情報入力シート'!H130="","",'基本情報入力シート'!H130)</f>
      </c>
      <c r="H109" s="620">
        <f>IF('基本情報入力シート'!I130="","",'基本情報入力シート'!I130)</f>
      </c>
      <c r="I109" s="620">
        <f>IF('基本情報入力シート'!J130="","",'基本情報入力シート'!J130)</f>
      </c>
      <c r="J109" s="620">
        <f>IF('基本情報入力シート'!K130="","",'基本情報入力シート'!K130)</f>
      </c>
      <c r="K109" s="621">
        <f>IF('基本情報入力シート'!L130="","",'基本情報入力シート'!L130)</f>
      </c>
      <c r="L109" s="622">
        <f>IF('基本情報入力シート'!M130="","",'基本情報入力シート'!M130)</f>
      </c>
      <c r="M109" s="622">
        <f>IF('基本情報入力シート'!R130="","",'基本情報入力シート'!R130)</f>
      </c>
      <c r="N109" s="622">
        <f>IF('基本情報入力シート'!W130="","",'基本情報入力シート'!W130)</f>
      </c>
      <c r="O109" s="617">
        <f>IF('基本情報入力シート'!X130="","",'基本情報入力シート'!X130)</f>
      </c>
      <c r="P109" s="623">
        <f>IF('基本情報入力シート'!Y130="","",'基本情報入力シート'!Y130)</f>
      </c>
      <c r="Q109" s="624">
        <f>IF('基本情報入力シート'!Z130="","",'基本情報入力シート'!Z130)</f>
      </c>
      <c r="R109" s="651">
        <f>IF('基本情報入力シート'!AA130="","",'基本情報入力シート'!AA130)</f>
      </c>
      <c r="S109" s="652"/>
      <c r="T109" s="653"/>
      <c r="U109" s="654">
        <f>IF(P109="","",VLOOKUP(P109,'【参考】数式用'!$A$5:$I$28,MATCH(T109,'【参考】数式用'!$H$4:$I$4,0)+7,0))</f>
      </c>
      <c r="V109" s="655"/>
      <c r="W109" s="260" t="s">
        <v>211</v>
      </c>
      <c r="X109" s="656"/>
      <c r="Y109" s="257" t="s">
        <v>212</v>
      </c>
      <c r="Z109" s="656"/>
      <c r="AA109" s="409" t="s">
        <v>213</v>
      </c>
      <c r="AB109" s="656"/>
      <c r="AC109" s="257" t="s">
        <v>212</v>
      </c>
      <c r="AD109" s="656"/>
      <c r="AE109" s="257" t="s">
        <v>214</v>
      </c>
      <c r="AF109" s="631" t="s">
        <v>215</v>
      </c>
      <c r="AG109" s="632">
        <f t="shared" si="9"/>
      </c>
      <c r="AH109" s="633" t="s">
        <v>216</v>
      </c>
      <c r="AI109" s="634">
        <f t="shared" si="8"/>
      </c>
      <c r="AJ109" s="214"/>
      <c r="AK109" s="657" t="str">
        <f t="shared" si="10"/>
        <v>○</v>
      </c>
      <c r="AL109" s="658">
        <f t="shared" si="11"/>
      </c>
      <c r="AM109" s="659"/>
      <c r="AN109" s="659"/>
      <c r="AO109" s="659"/>
      <c r="AP109" s="659"/>
      <c r="AQ109" s="659"/>
      <c r="AR109" s="659"/>
      <c r="AS109" s="659"/>
      <c r="AT109" s="659"/>
      <c r="AU109" s="660"/>
    </row>
    <row r="110" spans="1:47" ht="33" customHeight="1" thickBot="1">
      <c r="A110" s="617">
        <f t="shared" si="3"/>
        <v>99</v>
      </c>
      <c r="B110" s="618">
        <f>IF('基本情報入力シート'!C131="","",'基本情報入力シート'!C131)</f>
      </c>
      <c r="C110" s="619">
        <f>IF('基本情報入力シート'!D131="","",'基本情報入力シート'!D131)</f>
      </c>
      <c r="D110" s="620">
        <f>IF('基本情報入力シート'!E131="","",'基本情報入力シート'!E131)</f>
      </c>
      <c r="E110" s="620">
        <f>IF('基本情報入力シート'!F131="","",'基本情報入力シート'!F131)</f>
      </c>
      <c r="F110" s="620">
        <f>IF('基本情報入力シート'!G131="","",'基本情報入力シート'!G131)</f>
      </c>
      <c r="G110" s="620">
        <f>IF('基本情報入力シート'!H131="","",'基本情報入力シート'!H131)</f>
      </c>
      <c r="H110" s="620">
        <f>IF('基本情報入力シート'!I131="","",'基本情報入力シート'!I131)</f>
      </c>
      <c r="I110" s="620">
        <f>IF('基本情報入力シート'!J131="","",'基本情報入力シート'!J131)</f>
      </c>
      <c r="J110" s="620">
        <f>IF('基本情報入力シート'!K131="","",'基本情報入力シート'!K131)</f>
      </c>
      <c r="K110" s="621">
        <f>IF('基本情報入力シート'!L131="","",'基本情報入力シート'!L131)</f>
      </c>
      <c r="L110" s="622">
        <f>IF('基本情報入力シート'!M131="","",'基本情報入力シート'!M131)</f>
      </c>
      <c r="M110" s="622">
        <f>IF('基本情報入力シート'!R131="","",'基本情報入力シート'!R131)</f>
      </c>
      <c r="N110" s="622">
        <f>IF('基本情報入力シート'!W131="","",'基本情報入力シート'!W131)</f>
      </c>
      <c r="O110" s="617">
        <f>IF('基本情報入力シート'!X131="","",'基本情報入力シート'!X131)</f>
      </c>
      <c r="P110" s="623">
        <f>IF('基本情報入力シート'!Y131="","",'基本情報入力シート'!Y131)</f>
      </c>
      <c r="Q110" s="624">
        <f>IF('基本情報入力シート'!Z131="","",'基本情報入力シート'!Z131)</f>
      </c>
      <c r="R110" s="651">
        <f>IF('基本情報入力シート'!AA131="","",'基本情報入力シート'!AA131)</f>
      </c>
      <c r="S110" s="652"/>
      <c r="T110" s="653"/>
      <c r="U110" s="654">
        <f>IF(P110="","",VLOOKUP(P110,'【参考】数式用'!$A$5:$I$28,MATCH(T110,'【参考】数式用'!$H$4:$I$4,0)+7,0))</f>
      </c>
      <c r="V110" s="655"/>
      <c r="W110" s="260" t="s">
        <v>211</v>
      </c>
      <c r="X110" s="656"/>
      <c r="Y110" s="257" t="s">
        <v>212</v>
      </c>
      <c r="Z110" s="656"/>
      <c r="AA110" s="409" t="s">
        <v>213</v>
      </c>
      <c r="AB110" s="656"/>
      <c r="AC110" s="257" t="s">
        <v>212</v>
      </c>
      <c r="AD110" s="656"/>
      <c r="AE110" s="257" t="s">
        <v>214</v>
      </c>
      <c r="AF110" s="631" t="s">
        <v>215</v>
      </c>
      <c r="AG110" s="632">
        <f t="shared" si="9"/>
      </c>
      <c r="AH110" s="633" t="s">
        <v>216</v>
      </c>
      <c r="AI110" s="634">
        <f t="shared" si="8"/>
      </c>
      <c r="AJ110" s="214"/>
      <c r="AK110" s="657" t="str">
        <f t="shared" si="10"/>
        <v>○</v>
      </c>
      <c r="AL110" s="658">
        <f t="shared" si="11"/>
      </c>
      <c r="AM110" s="659"/>
      <c r="AN110" s="659"/>
      <c r="AO110" s="659"/>
      <c r="AP110" s="659"/>
      <c r="AQ110" s="659"/>
      <c r="AR110" s="659"/>
      <c r="AS110" s="659"/>
      <c r="AT110" s="659"/>
      <c r="AU110" s="660"/>
    </row>
    <row r="111" spans="1:47" ht="33" customHeight="1" thickBot="1">
      <c r="A111" s="617">
        <f t="shared" si="3"/>
        <v>100</v>
      </c>
      <c r="B111" s="618">
        <f>IF('基本情報入力シート'!C132="","",'基本情報入力シート'!C132)</f>
      </c>
      <c r="C111" s="619">
        <f>IF('基本情報入力シート'!D132="","",'基本情報入力シート'!D132)</f>
      </c>
      <c r="D111" s="620">
        <f>IF('基本情報入力シート'!E132="","",'基本情報入力シート'!E132)</f>
      </c>
      <c r="E111" s="620">
        <f>IF('基本情報入力シート'!F132="","",'基本情報入力シート'!F132)</f>
      </c>
      <c r="F111" s="620">
        <f>IF('基本情報入力シート'!G132="","",'基本情報入力シート'!G132)</f>
      </c>
      <c r="G111" s="620">
        <f>IF('基本情報入力シート'!H132="","",'基本情報入力シート'!H132)</f>
      </c>
      <c r="H111" s="620">
        <f>IF('基本情報入力シート'!I132="","",'基本情報入力シート'!I132)</f>
      </c>
      <c r="I111" s="620">
        <f>IF('基本情報入力シート'!J132="","",'基本情報入力シート'!J132)</f>
      </c>
      <c r="J111" s="620">
        <f>IF('基本情報入力シート'!K132="","",'基本情報入力シート'!K132)</f>
      </c>
      <c r="K111" s="621">
        <f>IF('基本情報入力シート'!L132="","",'基本情報入力シート'!L132)</f>
      </c>
      <c r="L111" s="622">
        <f>IF('基本情報入力シート'!M132="","",'基本情報入力シート'!M132)</f>
      </c>
      <c r="M111" s="622">
        <f>IF('基本情報入力シート'!R132="","",'基本情報入力シート'!R132)</f>
      </c>
      <c r="N111" s="622">
        <f>IF('基本情報入力シート'!W132="","",'基本情報入力シート'!W132)</f>
      </c>
      <c r="O111" s="617">
        <f>IF('基本情報入力シート'!X132="","",'基本情報入力シート'!X132)</f>
      </c>
      <c r="P111" s="623">
        <f>IF('基本情報入力シート'!Y132="","",'基本情報入力シート'!Y132)</f>
      </c>
      <c r="Q111" s="624">
        <f>IF('基本情報入力シート'!Z132="","",'基本情報入力シート'!Z132)</f>
      </c>
      <c r="R111" s="651">
        <f>IF('基本情報入力シート'!AA132="","",'基本情報入力シート'!AA132)</f>
      </c>
      <c r="S111" s="652"/>
      <c r="T111" s="661"/>
      <c r="U111" s="662">
        <f>IF(P111="","",VLOOKUP(P111,'【参考】数式用'!$A$5:$I$28,MATCH(T111,'【参考】数式用'!$H$4:$I$4,0)+7,0))</f>
      </c>
      <c r="V111" s="663"/>
      <c r="W111" s="664" t="s">
        <v>211</v>
      </c>
      <c r="X111" s="665"/>
      <c r="Y111" s="666" t="s">
        <v>212</v>
      </c>
      <c r="Z111" s="665"/>
      <c r="AA111" s="667" t="s">
        <v>213</v>
      </c>
      <c r="AB111" s="665"/>
      <c r="AC111" s="666" t="s">
        <v>212</v>
      </c>
      <c r="AD111" s="665"/>
      <c r="AE111" s="666" t="s">
        <v>214</v>
      </c>
      <c r="AF111" s="668" t="s">
        <v>215</v>
      </c>
      <c r="AG111" s="669">
        <f t="shared" si="9"/>
      </c>
      <c r="AH111" s="670" t="s">
        <v>216</v>
      </c>
      <c r="AI111" s="671">
        <f t="shared" si="8"/>
      </c>
      <c r="AJ111" s="214"/>
      <c r="AK111" s="657" t="str">
        <f t="shared" si="10"/>
        <v>○</v>
      </c>
      <c r="AL111" s="658">
        <f t="shared" si="11"/>
      </c>
      <c r="AM111" s="659"/>
      <c r="AN111" s="659"/>
      <c r="AO111" s="659"/>
      <c r="AP111" s="659"/>
      <c r="AQ111" s="659"/>
      <c r="AR111" s="659"/>
      <c r="AS111" s="659"/>
      <c r="AT111" s="659"/>
      <c r="AU111" s="660"/>
    </row>
    <row r="112" ht="10.5" customHeight="1"/>
    <row r="113" ht="20.25" customHeight="1">
      <c r="AI113" s="138"/>
    </row>
    <row r="114" ht="20.25" customHeight="1">
      <c r="AI114" s="165"/>
    </row>
    <row r="115" ht="21" customHeight="1"/>
  </sheetData>
  <sheetProtection formatCells="0" formatColumns="0" formatRows="0" insertRows="0" deleteRows="0" autoFilter="0"/>
  <autoFilter ref="L11:AI11"/>
  <mergeCells count="17">
    <mergeCell ref="L7:L10"/>
    <mergeCell ref="O7:O10"/>
    <mergeCell ref="P7:P10"/>
    <mergeCell ref="Q7:Q10"/>
    <mergeCell ref="R7:R10"/>
    <mergeCell ref="V9:V10"/>
    <mergeCell ref="S9:S10"/>
    <mergeCell ref="T9:T10"/>
    <mergeCell ref="U9:U10"/>
    <mergeCell ref="W9:AH10"/>
    <mergeCell ref="AI9:AI10"/>
    <mergeCell ref="A3:C3"/>
    <mergeCell ref="D3:O3"/>
    <mergeCell ref="T8:U8"/>
    <mergeCell ref="W8:AH8"/>
    <mergeCell ref="A7:A10"/>
    <mergeCell ref="B7:K10"/>
  </mergeCells>
  <dataValidations count="4">
    <dataValidation allowBlank="1" showInputMessage="1" showErrorMessage="1" sqref="AI114"/>
    <dataValidation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30"/>
  <sheetViews>
    <sheetView zoomScaleSheetLayoutView="85" workbookViewId="0" topLeftCell="C7">
      <selection activeCell="L28" sqref="L28"/>
    </sheetView>
  </sheetViews>
  <sheetFormatPr defaultColWidth="9.00390625" defaultRowHeight="13.5"/>
  <cols>
    <col min="1" max="1" width="21.75390625" style="1" customWidth="1"/>
    <col min="2" max="2" width="20.375" style="4" customWidth="1"/>
    <col min="3" max="7" width="6.00390625" style="4" customWidth="1"/>
    <col min="8" max="8" width="8.625" style="48" customWidth="1"/>
    <col min="9" max="9" width="8.50390625" style="48" customWidth="1"/>
    <col min="10" max="10" width="26.875" style="48" customWidth="1"/>
    <col min="11" max="11" width="29.50390625" style="48" bestFit="1" customWidth="1"/>
    <col min="12" max="12" width="65.75390625" style="48" customWidth="1"/>
    <col min="13" max="13" width="17.75390625" style="1" hidden="1" customWidth="1"/>
    <col min="14" max="14" width="9.00390625" style="1" hidden="1" customWidth="1"/>
    <col min="15" max="16384" width="9.00390625" style="1" customWidth="1"/>
  </cols>
  <sheetData>
    <row r="1" spans="1:7" ht="14.25" thickBot="1">
      <c r="A1" s="10" t="s">
        <v>98</v>
      </c>
      <c r="B1" s="10"/>
      <c r="C1" s="10"/>
      <c r="D1" s="10"/>
      <c r="E1" s="10"/>
      <c r="F1" s="10"/>
      <c r="G1" s="10"/>
    </row>
    <row r="2" spans="1:12" s="4" customFormat="1" ht="27.75" customHeight="1">
      <c r="A2" s="1131" t="s">
        <v>30</v>
      </c>
      <c r="B2" s="1121"/>
      <c r="C2" s="1128" t="s">
        <v>97</v>
      </c>
      <c r="D2" s="1129"/>
      <c r="E2" s="1129"/>
      <c r="F2" s="1129"/>
      <c r="G2" s="1130"/>
      <c r="H2" s="1117" t="s">
        <v>362</v>
      </c>
      <c r="I2" s="1118"/>
      <c r="J2" s="1118"/>
      <c r="K2" s="1118"/>
      <c r="L2" s="1119"/>
    </row>
    <row r="3" spans="1:12" ht="39" customHeight="1">
      <c r="A3" s="1132"/>
      <c r="B3" s="1133"/>
      <c r="C3" s="1135" t="s">
        <v>99</v>
      </c>
      <c r="D3" s="1137"/>
      <c r="E3" s="1137"/>
      <c r="F3" s="1137"/>
      <c r="G3" s="1136"/>
      <c r="H3" s="1135" t="s">
        <v>93</v>
      </c>
      <c r="I3" s="1136"/>
      <c r="J3" s="1120" t="s">
        <v>270</v>
      </c>
      <c r="K3" s="1121"/>
      <c r="L3" s="1122"/>
    </row>
    <row r="4" spans="1:12" ht="18" customHeight="1">
      <c r="A4" s="1134"/>
      <c r="B4" s="1124"/>
      <c r="C4" s="19" t="s">
        <v>88</v>
      </c>
      <c r="D4" s="20" t="s">
        <v>89</v>
      </c>
      <c r="E4" s="20" t="s">
        <v>90</v>
      </c>
      <c r="F4" s="20" t="s">
        <v>91</v>
      </c>
      <c r="G4" s="21" t="s">
        <v>92</v>
      </c>
      <c r="H4" s="30" t="s">
        <v>36</v>
      </c>
      <c r="I4" s="29" t="s">
        <v>37</v>
      </c>
      <c r="J4" s="1123"/>
      <c r="K4" s="1124"/>
      <c r="L4" s="1125"/>
    </row>
    <row r="5" spans="1:13" ht="18" customHeight="1">
      <c r="A5" s="1126" t="s">
        <v>31</v>
      </c>
      <c r="B5" s="1127"/>
      <c r="C5" s="17">
        <v>0.137</v>
      </c>
      <c r="D5" s="11">
        <v>0.1</v>
      </c>
      <c r="E5" s="15">
        <v>0.055</v>
      </c>
      <c r="F5" s="6">
        <f>E5*0.9</f>
        <v>0.0495</v>
      </c>
      <c r="G5" s="7">
        <f>E5*0.8</f>
        <v>0.044000000000000004</v>
      </c>
      <c r="H5" s="17">
        <v>0.063</v>
      </c>
      <c r="I5" s="12">
        <v>0.042</v>
      </c>
      <c r="J5" s="15" t="s">
        <v>395</v>
      </c>
      <c r="K5" s="49" t="s">
        <v>396</v>
      </c>
      <c r="L5" s="12" t="s">
        <v>254</v>
      </c>
      <c r="M5" s="1" t="s">
        <v>274</v>
      </c>
    </row>
    <row r="6" spans="1:13" ht="18" customHeight="1">
      <c r="A6" s="1126" t="s">
        <v>21</v>
      </c>
      <c r="B6" s="1127"/>
      <c r="C6" s="17">
        <v>0.137</v>
      </c>
      <c r="D6" s="11">
        <v>0.1</v>
      </c>
      <c r="E6" s="15">
        <v>0.055</v>
      </c>
      <c r="F6" s="6">
        <f aca="true" t="shared" si="0" ref="F6:F25">E6*0.9</f>
        <v>0.0495</v>
      </c>
      <c r="G6" s="7">
        <f aca="true" t="shared" si="1" ref="G6:G25">E6*0.8</f>
        <v>0.044000000000000004</v>
      </c>
      <c r="H6" s="17">
        <v>0.063</v>
      </c>
      <c r="I6" s="12">
        <v>0.042</v>
      </c>
      <c r="J6" s="15" t="s">
        <v>394</v>
      </c>
      <c r="K6" s="49" t="s">
        <v>393</v>
      </c>
      <c r="L6" s="12" t="s">
        <v>271</v>
      </c>
      <c r="M6" s="4" t="s">
        <v>274</v>
      </c>
    </row>
    <row r="7" spans="1:13" ht="18" customHeight="1">
      <c r="A7" s="1126" t="s">
        <v>363</v>
      </c>
      <c r="B7" s="1127"/>
      <c r="C7" s="17">
        <v>0.137</v>
      </c>
      <c r="D7" s="11">
        <v>0.1</v>
      </c>
      <c r="E7" s="15">
        <v>0.055</v>
      </c>
      <c r="F7" s="6">
        <f t="shared" si="0"/>
        <v>0.0495</v>
      </c>
      <c r="G7" s="7">
        <f t="shared" si="1"/>
        <v>0.044000000000000004</v>
      </c>
      <c r="H7" s="17">
        <v>0.063</v>
      </c>
      <c r="I7" s="12">
        <v>0.042</v>
      </c>
      <c r="J7" s="15" t="s">
        <v>394</v>
      </c>
      <c r="K7" s="49" t="s">
        <v>393</v>
      </c>
      <c r="L7" s="12" t="s">
        <v>271</v>
      </c>
      <c r="M7" s="4" t="s">
        <v>274</v>
      </c>
    </row>
    <row r="8" spans="1:13" ht="18" customHeight="1">
      <c r="A8" s="1126" t="s">
        <v>352</v>
      </c>
      <c r="B8" s="1127"/>
      <c r="C8" s="17">
        <v>0.058</v>
      </c>
      <c r="D8" s="11">
        <v>0.042</v>
      </c>
      <c r="E8" s="15">
        <v>0.023</v>
      </c>
      <c r="F8" s="6">
        <f t="shared" si="0"/>
        <v>0.0207</v>
      </c>
      <c r="G8" s="7">
        <f t="shared" si="1"/>
        <v>0.0184</v>
      </c>
      <c r="H8" s="17">
        <v>0.021</v>
      </c>
      <c r="I8" s="12">
        <v>0.015</v>
      </c>
      <c r="J8" s="15" t="s">
        <v>394</v>
      </c>
      <c r="K8" s="49" t="s">
        <v>393</v>
      </c>
      <c r="L8" s="12" t="s">
        <v>271</v>
      </c>
      <c r="M8" s="4" t="s">
        <v>274</v>
      </c>
    </row>
    <row r="9" spans="1:13" ht="18" customHeight="1">
      <c r="A9" s="1126" t="s">
        <v>32</v>
      </c>
      <c r="B9" s="1127"/>
      <c r="C9" s="17">
        <v>0.059</v>
      </c>
      <c r="D9" s="11">
        <v>0.043</v>
      </c>
      <c r="E9" s="15">
        <v>0.023</v>
      </c>
      <c r="F9" s="6">
        <f t="shared" si="0"/>
        <v>0.0207</v>
      </c>
      <c r="G9" s="7">
        <f t="shared" si="1"/>
        <v>0.0184</v>
      </c>
      <c r="H9" s="17">
        <v>0.012</v>
      </c>
      <c r="I9" s="12">
        <v>0.01</v>
      </c>
      <c r="J9" s="15" t="s">
        <v>394</v>
      </c>
      <c r="K9" s="49" t="s">
        <v>393</v>
      </c>
      <c r="L9" s="12" t="s">
        <v>271</v>
      </c>
      <c r="M9" s="4" t="s">
        <v>274</v>
      </c>
    </row>
    <row r="10" spans="1:13" ht="18" customHeight="1">
      <c r="A10" s="1126" t="s">
        <v>22</v>
      </c>
      <c r="B10" s="1127"/>
      <c r="C10" s="17">
        <v>0.059</v>
      </c>
      <c r="D10" s="11">
        <v>0.043</v>
      </c>
      <c r="E10" s="15">
        <v>0.023</v>
      </c>
      <c r="F10" s="6">
        <f t="shared" si="0"/>
        <v>0.0207</v>
      </c>
      <c r="G10" s="7">
        <f t="shared" si="1"/>
        <v>0.0184</v>
      </c>
      <c r="H10" s="17">
        <v>0.012</v>
      </c>
      <c r="I10" s="12">
        <v>0.01</v>
      </c>
      <c r="J10" s="15" t="s">
        <v>394</v>
      </c>
      <c r="K10" s="49" t="s">
        <v>393</v>
      </c>
      <c r="L10" s="12" t="s">
        <v>397</v>
      </c>
      <c r="M10" s="4" t="s">
        <v>274</v>
      </c>
    </row>
    <row r="11" spans="1:13" ht="18" customHeight="1">
      <c r="A11" s="1126" t="s">
        <v>353</v>
      </c>
      <c r="B11" s="1127"/>
      <c r="C11" s="17">
        <v>0.047</v>
      </c>
      <c r="D11" s="11">
        <v>0.034</v>
      </c>
      <c r="E11" s="15">
        <v>0.019</v>
      </c>
      <c r="F11" s="6">
        <f t="shared" si="0"/>
        <v>0.0171</v>
      </c>
      <c r="G11" s="7">
        <f t="shared" si="1"/>
        <v>0.0152</v>
      </c>
      <c r="H11" s="17">
        <v>0.02</v>
      </c>
      <c r="I11" s="12">
        <v>0.017</v>
      </c>
      <c r="J11" s="15" t="s">
        <v>394</v>
      </c>
      <c r="K11" s="49" t="s">
        <v>393</v>
      </c>
      <c r="L11" s="12" t="s">
        <v>271</v>
      </c>
      <c r="M11" s="4" t="s">
        <v>274</v>
      </c>
    </row>
    <row r="12" spans="1:13" ht="18" customHeight="1">
      <c r="A12" s="1126" t="s">
        <v>354</v>
      </c>
      <c r="B12" s="1127"/>
      <c r="C12" s="17">
        <v>0.082</v>
      </c>
      <c r="D12" s="11">
        <v>0.06</v>
      </c>
      <c r="E12" s="15">
        <v>0.033</v>
      </c>
      <c r="F12" s="6">
        <f t="shared" si="0"/>
        <v>0.0297</v>
      </c>
      <c r="G12" s="7">
        <f t="shared" si="1"/>
        <v>0.026400000000000003</v>
      </c>
      <c r="H12" s="17">
        <v>0.018</v>
      </c>
      <c r="I12" s="12">
        <v>0.012</v>
      </c>
      <c r="J12" s="15" t="s">
        <v>394</v>
      </c>
      <c r="K12" s="49" t="s">
        <v>393</v>
      </c>
      <c r="L12" s="12" t="s">
        <v>398</v>
      </c>
      <c r="M12" s="4" t="s">
        <v>274</v>
      </c>
    </row>
    <row r="13" spans="1:13" ht="18" customHeight="1">
      <c r="A13" s="1126" t="s">
        <v>23</v>
      </c>
      <c r="B13" s="1127"/>
      <c r="C13" s="17">
        <v>0.082</v>
      </c>
      <c r="D13" s="11">
        <v>0.06</v>
      </c>
      <c r="E13" s="15">
        <v>0.033</v>
      </c>
      <c r="F13" s="6">
        <f t="shared" si="0"/>
        <v>0.0297</v>
      </c>
      <c r="G13" s="7">
        <f t="shared" si="1"/>
        <v>0.026400000000000003</v>
      </c>
      <c r="H13" s="17">
        <v>0.018</v>
      </c>
      <c r="I13" s="12">
        <v>0.012</v>
      </c>
      <c r="J13" s="15" t="s">
        <v>394</v>
      </c>
      <c r="K13" s="49" t="s">
        <v>393</v>
      </c>
      <c r="L13" s="12" t="s">
        <v>398</v>
      </c>
      <c r="M13" s="4" t="s">
        <v>274</v>
      </c>
    </row>
    <row r="14" spans="1:13" ht="18" customHeight="1">
      <c r="A14" s="1126" t="s">
        <v>355</v>
      </c>
      <c r="B14" s="1127"/>
      <c r="C14" s="17">
        <v>0.104</v>
      </c>
      <c r="D14" s="11">
        <v>0.076</v>
      </c>
      <c r="E14" s="15">
        <v>0.042</v>
      </c>
      <c r="F14" s="6">
        <f t="shared" si="0"/>
        <v>0.0378</v>
      </c>
      <c r="G14" s="7">
        <f t="shared" si="1"/>
        <v>0.033600000000000005</v>
      </c>
      <c r="H14" s="17">
        <v>0.031</v>
      </c>
      <c r="I14" s="12">
        <v>0.024</v>
      </c>
      <c r="J14" s="15" t="s">
        <v>394</v>
      </c>
      <c r="K14" s="49" t="s">
        <v>393</v>
      </c>
      <c r="L14" s="12" t="s">
        <v>271</v>
      </c>
      <c r="M14" s="4" t="s">
        <v>274</v>
      </c>
    </row>
    <row r="15" spans="1:13" ht="18" customHeight="1">
      <c r="A15" s="1126" t="s">
        <v>356</v>
      </c>
      <c r="B15" s="1127"/>
      <c r="C15" s="17">
        <v>0.102</v>
      </c>
      <c r="D15" s="11">
        <v>0.074</v>
      </c>
      <c r="E15" s="15">
        <v>0.041</v>
      </c>
      <c r="F15" s="6">
        <f t="shared" si="0"/>
        <v>0.0369</v>
      </c>
      <c r="G15" s="7">
        <f t="shared" si="1"/>
        <v>0.0328</v>
      </c>
      <c r="H15" s="17">
        <v>0.015</v>
      </c>
      <c r="I15" s="12">
        <v>0.012</v>
      </c>
      <c r="J15" s="15" t="s">
        <v>394</v>
      </c>
      <c r="K15" s="49" t="s">
        <v>393</v>
      </c>
      <c r="L15" s="12" t="s">
        <v>271</v>
      </c>
      <c r="M15" s="4" t="s">
        <v>274</v>
      </c>
    </row>
    <row r="16" spans="1:13" ht="18" customHeight="1">
      <c r="A16" s="1126" t="s">
        <v>25</v>
      </c>
      <c r="B16" s="1127"/>
      <c r="C16" s="17">
        <v>0.102</v>
      </c>
      <c r="D16" s="11">
        <v>0.074</v>
      </c>
      <c r="E16" s="15">
        <v>0.041</v>
      </c>
      <c r="F16" s="6">
        <f t="shared" si="0"/>
        <v>0.0369</v>
      </c>
      <c r="G16" s="7">
        <f t="shared" si="1"/>
        <v>0.0328</v>
      </c>
      <c r="H16" s="17">
        <v>0.015</v>
      </c>
      <c r="I16" s="12">
        <v>0.012</v>
      </c>
      <c r="J16" s="15" t="s">
        <v>394</v>
      </c>
      <c r="K16" s="49" t="s">
        <v>393</v>
      </c>
      <c r="L16" s="12" t="s">
        <v>271</v>
      </c>
      <c r="M16" s="4" t="s">
        <v>274</v>
      </c>
    </row>
    <row r="17" spans="1:13" ht="18" customHeight="1">
      <c r="A17" s="1126" t="s">
        <v>357</v>
      </c>
      <c r="B17" s="1127"/>
      <c r="C17" s="17">
        <v>0.111</v>
      </c>
      <c r="D17" s="11">
        <v>0.081</v>
      </c>
      <c r="E17" s="15">
        <v>0.045</v>
      </c>
      <c r="F17" s="6">
        <f t="shared" si="0"/>
        <v>0.0405</v>
      </c>
      <c r="G17" s="7">
        <f t="shared" si="1"/>
        <v>0.036</v>
      </c>
      <c r="H17" s="17">
        <v>0.031</v>
      </c>
      <c r="I17" s="12">
        <v>0.023</v>
      </c>
      <c r="J17" s="15" t="s">
        <v>394</v>
      </c>
      <c r="K17" s="49" t="s">
        <v>393</v>
      </c>
      <c r="L17" s="12" t="s">
        <v>271</v>
      </c>
      <c r="M17" s="4" t="s">
        <v>274</v>
      </c>
    </row>
    <row r="18" spans="1:13" ht="18" customHeight="1">
      <c r="A18" s="1126" t="s">
        <v>26</v>
      </c>
      <c r="B18" s="1127"/>
      <c r="C18" s="17">
        <v>0.083</v>
      </c>
      <c r="D18" s="11">
        <v>0.06</v>
      </c>
      <c r="E18" s="15">
        <v>0.033</v>
      </c>
      <c r="F18" s="6">
        <f t="shared" si="0"/>
        <v>0.0297</v>
      </c>
      <c r="G18" s="7">
        <f t="shared" si="1"/>
        <v>0.026400000000000003</v>
      </c>
      <c r="H18" s="17">
        <v>0.027</v>
      </c>
      <c r="I18" s="12">
        <v>0.023</v>
      </c>
      <c r="J18" s="15" t="s">
        <v>394</v>
      </c>
      <c r="K18" s="49" t="s">
        <v>393</v>
      </c>
      <c r="L18" s="12" t="s">
        <v>399</v>
      </c>
      <c r="M18" s="4" t="s">
        <v>274</v>
      </c>
    </row>
    <row r="19" spans="1:13" ht="18" customHeight="1">
      <c r="A19" s="1126" t="s">
        <v>24</v>
      </c>
      <c r="B19" s="1127"/>
      <c r="C19" s="17">
        <v>0.083</v>
      </c>
      <c r="D19" s="11">
        <v>0.06</v>
      </c>
      <c r="E19" s="15">
        <v>0.033</v>
      </c>
      <c r="F19" s="6">
        <f t="shared" si="0"/>
        <v>0.0297</v>
      </c>
      <c r="G19" s="7">
        <f t="shared" si="1"/>
        <v>0.026400000000000003</v>
      </c>
      <c r="H19" s="17">
        <v>0.027</v>
      </c>
      <c r="I19" s="12">
        <v>0.023</v>
      </c>
      <c r="J19" s="15" t="s">
        <v>394</v>
      </c>
      <c r="K19" s="49" t="s">
        <v>393</v>
      </c>
      <c r="L19" s="12" t="s">
        <v>399</v>
      </c>
      <c r="M19" s="4" t="s">
        <v>274</v>
      </c>
    </row>
    <row r="20" spans="1:13" ht="27.75" customHeight="1">
      <c r="A20" s="1126" t="s">
        <v>360</v>
      </c>
      <c r="B20" s="1127"/>
      <c r="C20" s="17">
        <v>0.083</v>
      </c>
      <c r="D20" s="11">
        <v>0.06</v>
      </c>
      <c r="E20" s="15">
        <v>0.033</v>
      </c>
      <c r="F20" s="6">
        <f t="shared" si="0"/>
        <v>0.0297</v>
      </c>
      <c r="G20" s="7">
        <f t="shared" si="1"/>
        <v>0.026400000000000003</v>
      </c>
      <c r="H20" s="17">
        <v>0.027</v>
      </c>
      <c r="I20" s="12">
        <v>0.023</v>
      </c>
      <c r="J20" s="15" t="s">
        <v>394</v>
      </c>
      <c r="K20" s="49" t="s">
        <v>393</v>
      </c>
      <c r="L20" s="12" t="s">
        <v>444</v>
      </c>
      <c r="M20" s="4" t="s">
        <v>274</v>
      </c>
    </row>
    <row r="21" spans="1:13" ht="18" customHeight="1">
      <c r="A21" s="1126" t="s">
        <v>27</v>
      </c>
      <c r="B21" s="1127"/>
      <c r="C21" s="17">
        <v>0.039</v>
      </c>
      <c r="D21" s="11">
        <v>0.029</v>
      </c>
      <c r="E21" s="15">
        <v>0.016</v>
      </c>
      <c r="F21" s="6">
        <f t="shared" si="0"/>
        <v>0.014400000000000001</v>
      </c>
      <c r="G21" s="7">
        <f t="shared" si="1"/>
        <v>0.0128</v>
      </c>
      <c r="H21" s="17">
        <v>0.021</v>
      </c>
      <c r="I21" s="12">
        <v>0.017</v>
      </c>
      <c r="J21" s="15" t="s">
        <v>394</v>
      </c>
      <c r="K21" s="49" t="s">
        <v>393</v>
      </c>
      <c r="L21" s="12" t="s">
        <v>271</v>
      </c>
      <c r="M21" s="4" t="s">
        <v>274</v>
      </c>
    </row>
    <row r="22" spans="1:13" ht="29.25" customHeight="1">
      <c r="A22" s="1126" t="s">
        <v>359</v>
      </c>
      <c r="B22" s="1127"/>
      <c r="C22" s="17">
        <v>0.039</v>
      </c>
      <c r="D22" s="11">
        <v>0.029</v>
      </c>
      <c r="E22" s="15">
        <v>0.016</v>
      </c>
      <c r="F22" s="6">
        <f t="shared" si="0"/>
        <v>0.014400000000000001</v>
      </c>
      <c r="G22" s="7">
        <f t="shared" si="1"/>
        <v>0.0128</v>
      </c>
      <c r="H22" s="17">
        <v>0.021</v>
      </c>
      <c r="I22" s="12">
        <v>0.017</v>
      </c>
      <c r="J22" s="15" t="s">
        <v>394</v>
      </c>
      <c r="K22" s="49" t="s">
        <v>393</v>
      </c>
      <c r="L22" s="12" t="s">
        <v>443</v>
      </c>
      <c r="M22" s="4" t="s">
        <v>274</v>
      </c>
    </row>
    <row r="23" spans="1:13" ht="18" customHeight="1">
      <c r="A23" s="1126" t="s">
        <v>28</v>
      </c>
      <c r="B23" s="1127"/>
      <c r="C23" s="17">
        <v>0.026</v>
      </c>
      <c r="D23" s="11">
        <v>0.019</v>
      </c>
      <c r="E23" s="15">
        <v>0.01</v>
      </c>
      <c r="F23" s="6">
        <f t="shared" si="0"/>
        <v>0.009000000000000001</v>
      </c>
      <c r="G23" s="7">
        <f t="shared" si="1"/>
        <v>0.008</v>
      </c>
      <c r="H23" s="17">
        <v>0.015</v>
      </c>
      <c r="I23" s="12">
        <v>0.011</v>
      </c>
      <c r="J23" s="15" t="s">
        <v>394</v>
      </c>
      <c r="K23" s="49" t="s">
        <v>393</v>
      </c>
      <c r="L23" s="12" t="s">
        <v>271</v>
      </c>
      <c r="M23" s="4" t="s">
        <v>274</v>
      </c>
    </row>
    <row r="24" spans="1:13" ht="27.75" customHeight="1">
      <c r="A24" s="1126" t="s">
        <v>358</v>
      </c>
      <c r="B24" s="1127"/>
      <c r="C24" s="17">
        <v>0.026</v>
      </c>
      <c r="D24" s="11">
        <v>0.019</v>
      </c>
      <c r="E24" s="15">
        <v>0.01</v>
      </c>
      <c r="F24" s="6">
        <f t="shared" si="0"/>
        <v>0.009000000000000001</v>
      </c>
      <c r="G24" s="7">
        <f t="shared" si="1"/>
        <v>0.008</v>
      </c>
      <c r="H24" s="17">
        <v>0.015</v>
      </c>
      <c r="I24" s="12">
        <v>0.011</v>
      </c>
      <c r="J24" s="15" t="s">
        <v>394</v>
      </c>
      <c r="K24" s="49" t="s">
        <v>393</v>
      </c>
      <c r="L24" s="12" t="s">
        <v>443</v>
      </c>
      <c r="M24" s="4" t="s">
        <v>274</v>
      </c>
    </row>
    <row r="25" spans="1:13" ht="18" customHeight="1">
      <c r="A25" s="1126" t="s">
        <v>33</v>
      </c>
      <c r="B25" s="1127"/>
      <c r="C25" s="17">
        <v>0.026</v>
      </c>
      <c r="D25" s="11">
        <v>0.019</v>
      </c>
      <c r="E25" s="15">
        <v>0.01</v>
      </c>
      <c r="F25" s="6">
        <f t="shared" si="0"/>
        <v>0.009000000000000001</v>
      </c>
      <c r="G25" s="7">
        <f t="shared" si="1"/>
        <v>0.008</v>
      </c>
      <c r="H25" s="17">
        <v>0.015</v>
      </c>
      <c r="I25" s="12">
        <v>0.011</v>
      </c>
      <c r="J25" s="15" t="s">
        <v>394</v>
      </c>
      <c r="K25" s="49" t="s">
        <v>393</v>
      </c>
      <c r="L25" s="12" t="s">
        <v>271</v>
      </c>
      <c r="M25" s="4" t="s">
        <v>274</v>
      </c>
    </row>
    <row r="26" spans="1:13" s="4" customFormat="1" ht="27.75" customHeight="1" thickBot="1">
      <c r="A26" s="1113" t="s">
        <v>361</v>
      </c>
      <c r="B26" s="1114"/>
      <c r="C26" s="18">
        <v>0.026</v>
      </c>
      <c r="D26" s="13">
        <v>0.019</v>
      </c>
      <c r="E26" s="16">
        <v>0.01</v>
      </c>
      <c r="F26" s="8">
        <f>E26*0.9</f>
        <v>0.009000000000000001</v>
      </c>
      <c r="G26" s="9">
        <f>E26*0.8</f>
        <v>0.008</v>
      </c>
      <c r="H26" s="18">
        <v>0.015</v>
      </c>
      <c r="I26" s="14">
        <v>0.011</v>
      </c>
      <c r="J26" s="16" t="s">
        <v>394</v>
      </c>
      <c r="K26" s="50" t="s">
        <v>393</v>
      </c>
      <c r="L26" s="14" t="s">
        <v>444</v>
      </c>
      <c r="M26" s="4" t="s">
        <v>274</v>
      </c>
    </row>
    <row r="27" spans="1:13" s="4" customFormat="1" ht="28.5" customHeight="1">
      <c r="A27" s="1115" t="s">
        <v>119</v>
      </c>
      <c r="B27" s="1116"/>
      <c r="C27" s="166">
        <v>0.137</v>
      </c>
      <c r="D27" s="167">
        <v>0.1</v>
      </c>
      <c r="E27" s="168">
        <v>0.055</v>
      </c>
      <c r="F27" s="169">
        <f>E27*0.9</f>
        <v>0.0495</v>
      </c>
      <c r="G27" s="170">
        <f>E27*0.8</f>
        <v>0.044000000000000004</v>
      </c>
      <c r="H27" s="166">
        <v>0.063</v>
      </c>
      <c r="I27" s="171">
        <v>0.042</v>
      </c>
      <c r="J27" s="683" t="s">
        <v>440</v>
      </c>
      <c r="K27" s="684" t="s">
        <v>441</v>
      </c>
      <c r="L27" s="685" t="s">
        <v>442</v>
      </c>
      <c r="M27" s="4" t="s">
        <v>274</v>
      </c>
    </row>
    <row r="28" spans="1:13" ht="18" customHeight="1" thickBot="1">
      <c r="A28" s="1113" t="s">
        <v>120</v>
      </c>
      <c r="B28" s="1114"/>
      <c r="C28" s="18">
        <v>0.059</v>
      </c>
      <c r="D28" s="13">
        <v>0.043</v>
      </c>
      <c r="E28" s="16">
        <v>0.023</v>
      </c>
      <c r="F28" s="8">
        <f>E28*0.9</f>
        <v>0.0207</v>
      </c>
      <c r="G28" s="9">
        <f>E28*0.8</f>
        <v>0.0184</v>
      </c>
      <c r="H28" s="18">
        <v>0.012</v>
      </c>
      <c r="I28" s="14">
        <v>0.01</v>
      </c>
      <c r="J28" s="686" t="s">
        <v>445</v>
      </c>
      <c r="K28" s="687" t="s">
        <v>447</v>
      </c>
      <c r="L28" s="688" t="s">
        <v>446</v>
      </c>
      <c r="M28" s="4" t="s">
        <v>274</v>
      </c>
    </row>
    <row r="29" spans="1:7" ht="12" customHeight="1">
      <c r="A29" s="2"/>
      <c r="B29" s="5"/>
      <c r="C29" s="5"/>
      <c r="D29" s="5"/>
      <c r="E29" s="5"/>
      <c r="F29" s="5"/>
      <c r="G29" s="5"/>
    </row>
    <row r="30" spans="1:7" ht="13.5">
      <c r="A30" s="2"/>
      <c r="B30" s="5"/>
      <c r="C30" s="5"/>
      <c r="D30" s="5"/>
      <c r="E30" s="5"/>
      <c r="F30" s="5"/>
      <c r="G30" s="5"/>
    </row>
  </sheetData>
  <sheetProtection/>
  <mergeCells count="30">
    <mergeCell ref="A20:B20"/>
    <mergeCell ref="A10:B10"/>
    <mergeCell ref="H3:I3"/>
    <mergeCell ref="C3:G3"/>
    <mergeCell ref="A5:B5"/>
    <mergeCell ref="A6:B6"/>
    <mergeCell ref="A11:B11"/>
    <mergeCell ref="A7:B7"/>
    <mergeCell ref="A8:B8"/>
    <mergeCell ref="A9:B9"/>
    <mergeCell ref="A13:B13"/>
    <mergeCell ref="A14:B14"/>
    <mergeCell ref="A15:B15"/>
    <mergeCell ref="A16:B16"/>
    <mergeCell ref="A28:B28"/>
    <mergeCell ref="A21:B21"/>
    <mergeCell ref="A22:B22"/>
    <mergeCell ref="A23:B23"/>
    <mergeCell ref="A24:B24"/>
    <mergeCell ref="A25:B25"/>
    <mergeCell ref="A26:B26"/>
    <mergeCell ref="A27:B27"/>
    <mergeCell ref="H2:L2"/>
    <mergeCell ref="J3:L4"/>
    <mergeCell ref="A17:B17"/>
    <mergeCell ref="A18:B18"/>
    <mergeCell ref="A19:B19"/>
    <mergeCell ref="C2:G2"/>
    <mergeCell ref="A2:B4"/>
    <mergeCell ref="A12:B12"/>
  </mergeCells>
  <printOptions/>
  <pageMargins left="0.75" right="0.75" top="0.73" bottom="0.52" header="0.512" footer="0.27"/>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2021-03-17T09:08:00Z</dcterms:created>
  <dcterms:modified xsi:type="dcterms:W3CDTF">2021-03-18T10:26:01Z</dcterms:modified>
  <cp:category/>
  <cp:version/>
  <cp:contentType/>
  <cp:contentStatus/>
</cp:coreProperties>
</file>