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8040" windowWidth="19320" xWindow="600" yWindow="90"/>
  </bookViews>
  <sheets>
    <sheet r:id="rId1" name="Ｒ８年度版" sheetId="42"/>
    <sheet r:id="rId2" name="Ｒ８年度版 (入力反映用)" sheetId="43"/>
    <sheet r:id="rId3" name="入力用シート（申請者・通所者）" sheetId="38"/>
    <sheet r:id="rId4" name="入力用シート (申請内容)" sheetId="40"/>
    <sheet r:id="rId5" name="Ｒ８年度版 (入力反映用_兄弟通所ver)" sheetId="45"/>
    <sheet r:id="rId6" name="入力用シート（申請者・通所者_兄弟通所ver)" sheetId="46"/>
    <sheet r:id="rId7" name="入力用シート (申請内容_兄弟通所ver)" sheetId="47"/>
  </sheets>
  <definedNames>
    <definedName localSheetId="0" name="_xlnm.Print_Area">'Ｒ８年度版'!$B$1:$AJ$53</definedName>
    <definedName localSheetId="1" name="_xlnm.Print_Area">'Ｒ８年度版 (入力反映用)'!$B$1:$AJ$53</definedName>
    <definedName localSheetId="4" name="_xlnm.Print_Area">'Ｒ８年度版 (入力反映用_兄弟通所ver)'!$B$1:$AJ$53</definedName>
    <definedName localSheetId="3" name="_xlnm.Print_Area">'入力用シート (申請内容)'!$A$1:$AC$60</definedName>
    <definedName localSheetId="6" name="_xlnm.Print_Area">'入力用シート (申請内容_兄弟通所ver)'!$A$1:$AC$60</definedName>
    <definedName localSheetId="2" name="_xlnm.Print_Area">'入力用シート（申請者・通所者）'!$A$1:$K$62</definedName>
    <definedName localSheetId="5" name="_xlnm.Print_Area">'入力用シート（申請者・通所者_兄弟通所ver)'!$A$1:$P$62</definedName>
  </definedNames>
  <calcPr calcId="162913"/>
</workbook>
</file>

<file path=xl/calcChain.xml><?xml version="1.0" encoding="utf-8"?>
<calcChain xmlns="http://schemas.openxmlformats.org/spreadsheetml/2006/main">
  <c r="AF15" i="45" l="1"/>
  <c r="Q16" i="45"/>
  <c r="AA15" i="45"/>
  <c r="J16" i="45"/>
  <c r="AF16" i="45"/>
  <c r="R16" i="45"/>
  <c r="R15" i="45"/>
  <c r="K16" i="45"/>
  <c r="AA16" i="45"/>
  <c r="K15" i="45"/>
  <c r="AF10" i="45"/>
  <c r="W10" i="45"/>
  <c r="W9" i="45"/>
  <c r="U7" i="45"/>
  <c r="W8" i="45"/>
  <c r="AG32" i="45"/>
  <c r="AD32" i="45"/>
  <c r="N32" i="45"/>
  <c r="AG31" i="45"/>
  <c r="AD31" i="45"/>
  <c r="N31" i="45"/>
  <c r="AG30" i="45"/>
  <c r="AD30" i="45"/>
  <c r="L30" i="45"/>
  <c r="L29" i="45"/>
  <c r="Z28" i="45"/>
  <c r="S28" i="45"/>
  <c r="O28" i="45"/>
  <c r="I28" i="45"/>
  <c r="S27" i="45"/>
  <c r="O27" i="45"/>
  <c r="I27" i="45"/>
  <c r="Z26" i="45"/>
  <c r="S26" i="45"/>
  <c r="O26" i="45"/>
  <c r="I26" i="45"/>
  <c r="G21" i="45"/>
  <c r="AG19" i="45"/>
  <c r="AA32" i="45" s="1"/>
  <c r="E11" i="45"/>
  <c r="E10" i="45"/>
  <c r="E9" i="45"/>
  <c r="C8" i="45"/>
  <c r="C7" i="45"/>
  <c r="C60" i="47"/>
  <c r="B60" i="47"/>
  <c r="C59" i="47"/>
  <c r="B59" i="47"/>
  <c r="C58" i="47"/>
  <c r="B58" i="47"/>
  <c r="C57" i="47"/>
  <c r="B57" i="47"/>
  <c r="C56" i="47"/>
  <c r="B56" i="47"/>
  <c r="C55" i="47"/>
  <c r="B55" i="47"/>
  <c r="C54" i="47"/>
  <c r="B54" i="47"/>
  <c r="C53" i="47"/>
  <c r="B53" i="47"/>
  <c r="C52" i="47"/>
  <c r="B52" i="47"/>
  <c r="C51" i="47"/>
  <c r="B51" i="47"/>
  <c r="C50" i="47"/>
  <c r="B50" i="47"/>
  <c r="C49" i="47"/>
  <c r="B49" i="47"/>
  <c r="C48" i="47"/>
  <c r="B48" i="47"/>
  <c r="C47" i="47"/>
  <c r="B47" i="47"/>
  <c r="C46" i="47"/>
  <c r="B46" i="47"/>
  <c r="C45" i="47"/>
  <c r="B45" i="47"/>
  <c r="C44" i="47"/>
  <c r="B44" i="47"/>
  <c r="C43" i="47"/>
  <c r="B43" i="47"/>
  <c r="C42" i="47"/>
  <c r="B42" i="47"/>
  <c r="C41" i="47"/>
  <c r="B41" i="47"/>
  <c r="C40" i="47"/>
  <c r="B40" i="47"/>
  <c r="C39" i="47"/>
  <c r="B39" i="47"/>
  <c r="C38" i="47"/>
  <c r="B38" i="47"/>
  <c r="C37" i="47"/>
  <c r="B37" i="47"/>
  <c r="C36" i="47"/>
  <c r="B36" i="47"/>
  <c r="C35" i="47"/>
  <c r="B35" i="47"/>
  <c r="C34" i="47"/>
  <c r="B34" i="47"/>
  <c r="C33" i="47"/>
  <c r="B33" i="47"/>
  <c r="C32" i="47"/>
  <c r="B32" i="47"/>
  <c r="C31" i="47"/>
  <c r="B31" i="47"/>
  <c r="C30" i="47"/>
  <c r="B30" i="47"/>
  <c r="C29" i="47"/>
  <c r="B29" i="47"/>
  <c r="C28" i="47"/>
  <c r="B28" i="47"/>
  <c r="C27" i="47"/>
  <c r="B27" i="47"/>
  <c r="C26" i="47"/>
  <c r="B26" i="47"/>
  <c r="C25" i="47"/>
  <c r="B25" i="47"/>
  <c r="C24" i="47"/>
  <c r="B24" i="47"/>
  <c r="C23" i="47"/>
  <c r="B23" i="47"/>
  <c r="C22" i="47"/>
  <c r="B22" i="47"/>
  <c r="C21" i="47"/>
  <c r="B21" i="47"/>
  <c r="C20" i="47"/>
  <c r="B20" i="47"/>
  <c r="C19" i="47"/>
  <c r="B19" i="47"/>
  <c r="C18" i="47"/>
  <c r="B18" i="47"/>
  <c r="C17" i="47"/>
  <c r="B17" i="47"/>
  <c r="C16" i="47"/>
  <c r="B16" i="47"/>
  <c r="C15" i="47"/>
  <c r="B15" i="47"/>
  <c r="C14" i="47"/>
  <c r="B14" i="47"/>
  <c r="C13" i="47"/>
  <c r="B13" i="47"/>
  <c r="A13" i="47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A59" i="47" s="1"/>
  <c r="A60" i="47" s="1"/>
  <c r="C12" i="47"/>
  <c r="B12" i="47"/>
  <c r="A12" i="47"/>
  <c r="C11" i="47"/>
  <c r="B11" i="47"/>
  <c r="A14" i="46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59" i="46" s="1"/>
  <c r="A60" i="46" s="1"/>
  <c r="A61" i="46" s="1"/>
  <c r="A62" i="46" s="1"/>
  <c r="C8" i="43"/>
  <c r="C7" i="43"/>
  <c r="AA30" i="45" l="1"/>
  <c r="AA31" i="45"/>
  <c r="AG32" i="43"/>
  <c r="AG31" i="43"/>
  <c r="AG30" i="43"/>
  <c r="AD32" i="43"/>
  <c r="AD31" i="43"/>
  <c r="AD30" i="43"/>
  <c r="Z28" i="43"/>
  <c r="E11" i="43"/>
  <c r="W9" i="43" l="1"/>
  <c r="Z26" i="43"/>
  <c r="N32" i="43"/>
  <c r="N31" i="43"/>
  <c r="L30" i="43"/>
  <c r="L29" i="43"/>
  <c r="S28" i="43"/>
  <c r="O28" i="43"/>
  <c r="S27" i="43"/>
  <c r="I28" i="43"/>
  <c r="O27" i="43"/>
  <c r="I27" i="43"/>
  <c r="S26" i="43"/>
  <c r="O26" i="43"/>
  <c r="I26" i="43"/>
  <c r="G21" i="43"/>
  <c r="AG19" i="43"/>
  <c r="AA15" i="43"/>
  <c r="J16" i="43"/>
  <c r="J15" i="43"/>
  <c r="AF10" i="43"/>
  <c r="W10" i="43"/>
  <c r="U7" i="43"/>
  <c r="W8" i="43"/>
  <c r="E10" i="43"/>
  <c r="E9" i="43"/>
  <c r="AA30" i="43" l="1"/>
  <c r="AA32" i="43"/>
  <c r="AA31" i="43"/>
  <c r="C11" i="40"/>
  <c r="B11" i="40"/>
  <c r="C12" i="40" l="1"/>
  <c r="C13" i="40"/>
  <c r="C14" i="40"/>
  <c r="C15" i="40"/>
  <c r="C16" i="40"/>
  <c r="C17" i="40"/>
  <c r="C18" i="40"/>
  <c r="C19" i="40"/>
  <c r="C20" i="40"/>
  <c r="C21" i="40"/>
  <c r="C22" i="40"/>
  <c r="C23" i="40"/>
  <c r="C24" i="40"/>
  <c r="C25" i="40"/>
  <c r="C26" i="40"/>
  <c r="C27" i="40"/>
  <c r="C28" i="40"/>
  <c r="C29" i="40"/>
  <c r="C30" i="40"/>
  <c r="C31" i="40"/>
  <c r="C32" i="40"/>
  <c r="C33" i="40"/>
  <c r="C34" i="40"/>
  <c r="C35" i="40"/>
  <c r="C36" i="40"/>
  <c r="C37" i="40"/>
  <c r="C38" i="40"/>
  <c r="C39" i="40"/>
  <c r="C40" i="40"/>
  <c r="C41" i="40"/>
  <c r="C42" i="40"/>
  <c r="C43" i="40"/>
  <c r="C44" i="40"/>
  <c r="C45" i="40"/>
  <c r="C46" i="40"/>
  <c r="C47" i="40"/>
  <c r="C48" i="40"/>
  <c r="C49" i="40"/>
  <c r="C50" i="40"/>
  <c r="C51" i="40"/>
  <c r="C52" i="40"/>
  <c r="C53" i="40"/>
  <c r="C54" i="40"/>
  <c r="C55" i="40"/>
  <c r="C56" i="40"/>
  <c r="C57" i="40"/>
  <c r="C58" i="40"/>
  <c r="C59" i="40"/>
  <c r="C60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B54" i="40"/>
  <c r="B55" i="40"/>
  <c r="B56" i="40"/>
  <c r="B57" i="40"/>
  <c r="B58" i="40"/>
  <c r="B59" i="40"/>
  <c r="B60" i="40"/>
  <c r="A12" i="40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14" i="38" l="1"/>
  <c r="A15" i="38" l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</calcChain>
</file>

<file path=xl/sharedStrings.xml><?xml version="1.0" encoding="utf-8"?>
<sst xmlns="http://schemas.openxmlformats.org/spreadsheetml/2006/main" count="569" uniqueCount="183">
  <si>
    <t>様式第１号(第５条関係）</t>
    <rPh sb="0" eb="2">
      <t>ヨウシキ</t>
    </rPh>
    <rPh sb="2" eb="3">
      <t>ダイ</t>
    </rPh>
    <rPh sb="4" eb="5">
      <t>ゴウ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</si>
  <si>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</si>
  <si>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　　帯広市長　　　様</t>
    <rPh sb="3" eb="5">
      <t>オビヒロ</t>
    </rPh>
    <rPh sb="5" eb="7">
      <t>シチョウ</t>
    </rPh>
    <rPh sb="10" eb="11">
      <t>サマ</t>
    </rPh>
    <phoneticPr fontId="2"/>
  </si>
  <si>
    <t>円</t>
    <rPh sb="0" eb="1">
      <t>エン</t>
    </rPh>
    <phoneticPr fontId="2"/>
  </si>
  <si>
    <t>通所先</t>
    <rPh sb="0" eb="2">
      <t>ツウショ</t>
    </rPh>
    <rPh sb="2" eb="3">
      <t>サキ</t>
    </rPh>
    <phoneticPr fontId="2"/>
  </si>
  <si>
    <t>通所先名称</t>
    <rPh sb="0" eb="2">
      <t>ツウショ</t>
    </rPh>
    <rPh sb="2" eb="3">
      <t>サキ</t>
    </rPh>
    <rPh sb="3" eb="5">
      <t>メイショウ</t>
    </rPh>
    <phoneticPr fontId="2"/>
  </si>
  <si>
    <t>＜申請者＞</t>
    <rPh sb="1" eb="4">
      <t>シンセイシャ</t>
    </rPh>
    <phoneticPr fontId="2"/>
  </si>
  <si>
    <t>日</t>
    <rPh sb="0" eb="1">
      <t>ニチ</t>
    </rPh>
    <phoneticPr fontId="2"/>
  </si>
  <si>
    <t>経路</t>
    <rPh sb="0" eb="2">
      <t>ケイロ</t>
    </rPh>
    <phoneticPr fontId="2"/>
  </si>
  <si>
    <t>通所した日数</t>
    <rPh sb="0" eb="2">
      <t>ツウショ</t>
    </rPh>
    <rPh sb="4" eb="6">
      <t>ニッスウ</t>
    </rPh>
    <phoneticPr fontId="2"/>
  </si>
  <si>
    <r>
      <t xml:space="preserve">住　所   </t>
    </r>
    <r>
      <rPr>
        <sz val="11"/>
        <color rgb="FFFF0000"/>
        <rFont val="ＭＳ Ｐ明朝"/>
        <family val="1"/>
        <charset val="128"/>
      </rPr>
      <t/>
    </r>
    <rPh sb="0" eb="1">
      <t>ジュウ</t>
    </rPh>
    <rPh sb="2" eb="3">
      <t>ショ</t>
    </rPh>
    <phoneticPr fontId="2"/>
  </si>
  <si>
    <t>帯広市障害者（児）通所施設等交通費助成申請書</t>
    <phoneticPr fontId="2"/>
  </si>
  <si>
    <t>～</t>
    <phoneticPr fontId="2"/>
  </si>
  <si>
    <t>日</t>
    <phoneticPr fontId="2"/>
  </si>
  <si>
    <t>合　　　　計</t>
    <phoneticPr fontId="2"/>
  </si>
  <si>
    <t>氏名</t>
    <rPh sb="0" eb="2">
      <t>シメイ</t>
    </rPh>
    <phoneticPr fontId="2"/>
  </si>
  <si>
    <t>ﾌﾘｶﾞﾅ</t>
    <phoneticPr fontId="2"/>
  </si>
  <si>
    <t>②</t>
    <phoneticPr fontId="2"/>
  </si>
  <si>
    <t>①</t>
    <phoneticPr fontId="2"/>
  </si>
  <si>
    <t>③</t>
    <phoneticPr fontId="2"/>
  </si>
  <si>
    <t>④</t>
    <phoneticPr fontId="2"/>
  </si>
  <si>
    <t>停留所名・停車駅名</t>
    <rPh sb="0" eb="3">
      <t>テイリュウジョ</t>
    </rPh>
    <rPh sb="3" eb="4">
      <t>メイ</t>
    </rPh>
    <rPh sb="5" eb="8">
      <t>テイシャエキ</t>
    </rPh>
    <rPh sb="8" eb="9">
      <t>メイ</t>
    </rPh>
    <phoneticPr fontId="2"/>
  </si>
  <si>
    <t>口座番号</t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</si>
  <si>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</si>
  <si>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</si>
  <si>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交通機関</t>
    <phoneticPr fontId="2"/>
  </si>
  <si>
    <t>路線バス
JR</t>
    <phoneticPr fontId="2"/>
  </si>
  <si>
    <t>（支）店</t>
    <phoneticPr fontId="2"/>
  </si>
  <si>
    <t>種別</t>
    <phoneticPr fontId="2"/>
  </si>
  <si>
    <t>① 普通</t>
    <phoneticPr fontId="2"/>
  </si>
  <si>
    <t>② 当座</t>
    <rPh sb="2" eb="4">
      <t>トウザ</t>
    </rPh>
    <phoneticPr fontId="2"/>
  </si>
  <si>
    <t xml:space="preserve"> </t>
    <phoneticPr fontId="2"/>
  </si>
  <si>
    <t>ふりがな</t>
    <phoneticPr fontId="2"/>
  </si>
  <si>
    <t>通所者氏名</t>
    <rPh sb="0" eb="3">
      <t>ツウショシャ</t>
    </rPh>
    <rPh sb="3" eb="5">
      <t>シメイ</t>
    </rPh>
    <phoneticPr fontId="2"/>
  </si>
  <si>
    <t>印</t>
    <phoneticPr fontId="2"/>
  </si>
  <si>
    <t>代表者</t>
    <rPh sb="0" eb="2">
      <t>ダイヒョウ</t>
    </rPh>
    <rPh sb="2" eb="3">
      <t>シャ</t>
    </rPh>
    <phoneticPr fontId="2"/>
  </si>
  <si>
    <t>□</t>
    <phoneticPr fontId="2"/>
  </si>
  <si>
    <t>）</t>
    <phoneticPr fontId="2"/>
  </si>
  <si>
    <t>No</t>
    <phoneticPr fontId="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</si>
  <si>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</si>
  <si>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</si>
  <si>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t>代表事業所情報</t>
    <rPh sb="0" eb="2">
      <t>ダイヒョウ</t>
    </rPh>
    <rPh sb="2" eb="5">
      <t>ジギョウショ</t>
    </rPh>
    <rPh sb="5" eb="7">
      <t>ジョウホウ</t>
    </rPh>
    <phoneticPr fontId="2"/>
  </si>
  <si>
    <t>通所者・申請者情報</t>
    <rPh sb="0" eb="3">
      <t>ツウショシャ</t>
    </rPh>
    <rPh sb="4" eb="7">
      <t>シンセイシャ</t>
    </rPh>
    <rPh sb="7" eb="9">
      <t>ジョウホウ</t>
    </rPh>
    <phoneticPr fontId="2"/>
  </si>
  <si>
    <t>郵便番号</t>
    <rPh sb="0" eb="4">
      <t>ユウビンバンゴウ</t>
    </rPh>
    <phoneticPr fontId="2"/>
  </si>
  <si>
    <t>申請者情報</t>
    <rPh sb="0" eb="3">
      <t>シンセイシャ</t>
    </rPh>
    <rPh sb="3" eb="5">
      <t>ジョウホウ</t>
    </rPh>
    <phoneticPr fontId="2"/>
  </si>
  <si>
    <t>続柄</t>
    <rPh sb="0" eb="2">
      <t>ゾクガラ</t>
    </rPh>
    <phoneticPr fontId="2"/>
  </si>
  <si>
    <t>通所者情報</t>
    <rPh sb="0" eb="3">
      <t>ツウショシャ</t>
    </rPh>
    <rPh sb="3" eb="5">
      <t>ジョウホウ</t>
    </rPh>
    <phoneticPr fontId="2"/>
  </si>
  <si>
    <t>生年月日</t>
    <rPh sb="0" eb="2">
      <t>セイネン</t>
    </rPh>
    <rPh sb="2" eb="4">
      <t>ガッピ</t>
    </rPh>
    <phoneticPr fontId="2"/>
  </si>
  <si>
    <t>行帰</t>
    <rPh sb="0" eb="1">
      <t>イ</t>
    </rPh>
    <rPh sb="1" eb="2">
      <t>カエ</t>
    </rPh>
    <phoneticPr fontId="2"/>
  </si>
  <si>
    <t>停留所（発）</t>
    <rPh sb="0" eb="3">
      <t>テイリュウジョ</t>
    </rPh>
    <rPh sb="4" eb="5">
      <t>ハツ</t>
    </rPh>
    <phoneticPr fontId="2"/>
  </si>
  <si>
    <t>停留所（終）</t>
    <rPh sb="0" eb="3">
      <t>テイリュウジョ</t>
    </rPh>
    <rPh sb="4" eb="5">
      <t>シュウ</t>
    </rPh>
    <phoneticPr fontId="2"/>
  </si>
  <si>
    <t>片道運賃</t>
    <rPh sb="0" eb="2">
      <t>カタミチ</t>
    </rPh>
    <rPh sb="2" eb="4">
      <t>ウンチン</t>
    </rPh>
    <phoneticPr fontId="2"/>
  </si>
  <si>
    <t>入力例</t>
    <rPh sb="0" eb="2">
      <t>ニュウリョク</t>
    </rPh>
    <rPh sb="2" eb="3">
      <t>レイ</t>
    </rPh>
    <phoneticPr fontId="2"/>
  </si>
  <si>
    <t>080-0000</t>
    <phoneticPr fontId="2"/>
  </si>
  <si>
    <t>帯広市○○</t>
    <rPh sb="0" eb="3">
      <t>オビヒロシ</t>
    </rPh>
    <phoneticPr fontId="2"/>
  </si>
  <si>
    <t>父</t>
    <rPh sb="0" eb="1">
      <t>チチ</t>
    </rPh>
    <phoneticPr fontId="2"/>
  </si>
  <si>
    <t>□</t>
  </si>
  <si>
    <t>今回の申請内容</t>
    <rPh sb="0" eb="2">
      <t>コンカイ</t>
    </rPh>
    <rPh sb="3" eb="5">
      <t>シンセイ</t>
    </rPh>
    <rPh sb="5" eb="7">
      <t>ナイヨウ</t>
    </rPh>
    <phoneticPr fontId="2"/>
  </si>
  <si>
    <t>自家用車</t>
    <rPh sb="0" eb="4">
      <t>ジカヨウシャ</t>
    </rPh>
    <phoneticPr fontId="2"/>
  </si>
  <si>
    <t>○○事業所</t>
    <rPh sb="2" eb="5">
      <t>ジギョウショ</t>
    </rPh>
    <phoneticPr fontId="2"/>
  </si>
  <si>
    <t>通所期間
（1～4）</t>
    <rPh sb="0" eb="2">
      <t>ツウショ</t>
    </rPh>
    <rPh sb="2" eb="4">
      <t>キカン</t>
    </rPh>
    <phoneticPr fontId="2"/>
  </si>
  <si>
    <t>※提出時に押印をお願いします。</t>
    <rPh sb="1" eb="3">
      <t>テイシュツ</t>
    </rPh>
    <rPh sb="3" eb="4">
      <t>ジ</t>
    </rPh>
    <rPh sb="5" eb="7">
      <t>オウイン</t>
    </rPh>
    <rPh sb="9" eb="10">
      <t>ネガ</t>
    </rPh>
    <phoneticPr fontId="2"/>
  </si>
  <si>
    <t>電話</t>
    <rPh sb="0" eb="2">
      <t>デンワ</t>
    </rPh>
    <phoneticPr fontId="2"/>
  </si>
  <si>
    <t>090-ｘｘｘｘ－ｘｘｘｘ</t>
    <phoneticPr fontId="2"/>
  </si>
  <si>
    <t>手帳の
保有状況</t>
    <rPh sb="0" eb="2">
      <t>テチョウ</t>
    </rPh>
    <rPh sb="4" eb="6">
      <t>ホユウ</t>
    </rPh>
    <rPh sb="6" eb="8">
      <t>ジョウキョウ</t>
    </rPh>
    <phoneticPr fontId="2"/>
  </si>
  <si>
    <t>帯広　太郎</t>
    <rPh sb="0" eb="2">
      <t>オビヒロ</t>
    </rPh>
    <rPh sb="3" eb="5">
      <t>タロウ</t>
    </rPh>
    <phoneticPr fontId="2"/>
  </si>
  <si>
    <t>帯広　花子</t>
    <rPh sb="0" eb="2">
      <t>オビヒロ</t>
    </rPh>
    <rPh sb="3" eb="5">
      <t>ハナコ</t>
    </rPh>
    <phoneticPr fontId="2"/>
  </si>
  <si>
    <t>おびひろ　はなこ</t>
    <phoneticPr fontId="2"/>
  </si>
  <si>
    <t>経路１</t>
    <rPh sb="0" eb="2">
      <t>ケイロ</t>
    </rPh>
    <phoneticPr fontId="2"/>
  </si>
  <si>
    <t>経路2</t>
    <rPh sb="0" eb="2">
      <t>ケイロ</t>
    </rPh>
    <phoneticPr fontId="2"/>
  </si>
  <si>
    <t>経路3</t>
    <rPh sb="0" eb="2">
      <t>ケイロ</t>
    </rPh>
    <phoneticPr fontId="2"/>
  </si>
  <si>
    <t>通所先
名称</t>
    <rPh sb="0" eb="2">
      <t>ツウショ</t>
    </rPh>
    <rPh sb="2" eb="3">
      <t>サキ</t>
    </rPh>
    <rPh sb="4" eb="6">
      <t>メイショウ</t>
    </rPh>
    <phoneticPr fontId="2"/>
  </si>
  <si>
    <t>送迎バス</t>
    <rPh sb="0" eb="2">
      <t>ソウゲイ</t>
    </rPh>
    <phoneticPr fontId="2"/>
  </si>
  <si>
    <t>使用経路</t>
    <rPh sb="0" eb="2">
      <t>シヨウ</t>
    </rPh>
    <rPh sb="2" eb="4">
      <t>ケイロ</t>
    </rPh>
    <phoneticPr fontId="2"/>
  </si>
  <si>
    <t>往復利用の
日数</t>
    <rPh sb="0" eb="4">
      <t>オウフクリヨウ</t>
    </rPh>
    <rPh sb="6" eb="8">
      <t>ニッスウ</t>
    </rPh>
    <phoneticPr fontId="2"/>
  </si>
  <si>
    <t>片道利用の
日数</t>
    <rPh sb="0" eb="4">
      <t>カタミチリヨウ</t>
    </rPh>
    <rPh sb="6" eb="8">
      <t>ニッスウ</t>
    </rPh>
    <phoneticPr fontId="2"/>
  </si>
  <si>
    <t>通所情報</t>
    <rPh sb="0" eb="2">
      <t>ツウショ</t>
    </rPh>
    <rPh sb="2" eb="4">
      <t>ジョウホウ</t>
    </rPh>
    <phoneticPr fontId="2"/>
  </si>
  <si>
    <t>申請内容シート</t>
    <rPh sb="0" eb="2">
      <t>シンセイ</t>
    </rPh>
    <rPh sb="2" eb="4">
      <t>ナイヨウ</t>
    </rPh>
    <phoneticPr fontId="2"/>
  </si>
  <si>
    <r>
      <rPr>
        <b/>
        <sz val="14"/>
        <rFont val="UD デジタル 教科書体 NK-R"/>
        <family val="1"/>
        <charset val="128"/>
      </rPr>
      <t>バス・JRの利用分</t>
    </r>
    <r>
      <rPr>
        <sz val="12"/>
        <rFont val="UD デジタル 教科書体 NK-R"/>
        <family val="1"/>
        <charset val="128"/>
      </rPr>
      <t>　</t>
    </r>
    <r>
      <rPr>
        <sz val="11"/>
        <rFont val="UD デジタル 教科書体 NK-R"/>
        <family val="1"/>
        <charset val="128"/>
      </rPr>
      <t>（介護者が同乗する場合は、介護者の日数も入力してください。）</t>
    </r>
    <rPh sb="6" eb="8">
      <t>リヨウ</t>
    </rPh>
    <rPh sb="8" eb="9">
      <t>ブン</t>
    </rPh>
    <rPh sb="11" eb="14">
      <t>カイゴシャ</t>
    </rPh>
    <rPh sb="15" eb="17">
      <t>ドウジョウ</t>
    </rPh>
    <rPh sb="19" eb="21">
      <t>バアイ</t>
    </rPh>
    <rPh sb="23" eb="26">
      <t>カイゴシャ</t>
    </rPh>
    <rPh sb="27" eb="29">
      <t>ニッスウ</t>
    </rPh>
    <rPh sb="30" eb="32">
      <t>ニュウリョク</t>
    </rPh>
    <phoneticPr fontId="2"/>
  </si>
  <si>
    <t>※介護者分</t>
    <rPh sb="1" eb="4">
      <t>カイゴシャ</t>
    </rPh>
    <rPh sb="4" eb="5">
      <t>ブン</t>
    </rPh>
    <phoneticPr fontId="2"/>
  </si>
  <si>
    <t>申請者・通所者シート</t>
    <rPh sb="0" eb="3">
      <t>シンセイシャ</t>
    </rPh>
    <rPh sb="4" eb="7">
      <t>ツウショシャ</t>
    </rPh>
    <phoneticPr fontId="2"/>
  </si>
  <si>
    <t>入力例</t>
    <rPh sb="0" eb="2">
      <t>ニュウリョク</t>
    </rPh>
    <rPh sb="2" eb="3">
      <t>レイ</t>
    </rPh>
    <phoneticPr fontId="2"/>
  </si>
  <si>
    <t>通所者情報
(編集不可)</t>
    <rPh sb="0" eb="3">
      <t>ツウショシャ</t>
    </rPh>
    <rPh sb="3" eb="5">
      <t>ジョウホウ</t>
    </rPh>
    <rPh sb="7" eb="9">
      <t>ヘンシュウ</t>
    </rPh>
    <rPh sb="9" eb="11">
      <t>フカ</t>
    </rPh>
    <phoneticPr fontId="2"/>
  </si>
  <si>
    <t>〇条〇丁目</t>
    <rPh sb="1" eb="2">
      <t>ジョウ</t>
    </rPh>
    <rPh sb="3" eb="4">
      <t>チョウ</t>
    </rPh>
    <rPh sb="4" eb="5">
      <t>メ</t>
    </rPh>
    <phoneticPr fontId="2"/>
  </si>
  <si>
    <t>帯広駅</t>
    <rPh sb="0" eb="2">
      <t>オビヒロ</t>
    </rPh>
    <rPh sb="2" eb="3">
      <t>エキ</t>
    </rPh>
    <phoneticPr fontId="2"/>
  </si>
  <si>
    <t>○○病院前</t>
    <rPh sb="2" eb="4">
      <t>ビョウイン</t>
    </rPh>
    <rPh sb="4" eb="5">
      <t>マエ</t>
    </rPh>
    <phoneticPr fontId="2"/>
  </si>
  <si>
    <t>片道運賃　　　　　　　　円　</t>
    <rPh sb="0" eb="2">
      <t>カタミチ</t>
    </rPh>
    <rPh sb="2" eb="4">
      <t>ウンチン</t>
    </rPh>
    <phoneticPr fontId="2"/>
  </si>
  <si>
    <t>往復運賃　　　　　　　　円　</t>
    <phoneticPr fontId="2"/>
  </si>
  <si>
    <t>ゆうちょ銀行</t>
    <phoneticPr fontId="2"/>
  </si>
  <si>
    <t>生年
月日</t>
    <rPh sb="0" eb="2">
      <t>セイネン</t>
    </rPh>
    <rPh sb="3" eb="5">
      <t>ガッピ</t>
    </rPh>
    <phoneticPr fontId="2"/>
  </si>
  <si>
    <t>年　　　月　　　日</t>
    <phoneticPr fontId="2"/>
  </si>
  <si>
    <t>通所
期間</t>
    <rPh sb="0" eb="2">
      <t>ツウショ</t>
    </rPh>
    <rPh sb="3" eb="5">
      <t>キカン</t>
    </rPh>
    <phoneticPr fontId="2"/>
  </si>
  <si>
    <t>身体障害者手帳</t>
    <phoneticPr fontId="2"/>
  </si>
  <si>
    <t>療育手帳</t>
    <phoneticPr fontId="2"/>
  </si>
  <si>
    <t>精神障害者
保健福祉手帳</t>
    <phoneticPr fontId="2"/>
  </si>
  <si>
    <t>障害福祉サービス
受給者証</t>
    <phoneticPr fontId="2"/>
  </si>
  <si>
    <t>コード</t>
    <phoneticPr fontId="2"/>
  </si>
  <si>
    <t>口座名義
（申請者名義）</t>
    <rPh sb="0" eb="2">
      <t>コウザ</t>
    </rPh>
    <rPh sb="2" eb="4">
      <t>メイギ</t>
    </rPh>
    <rPh sb="6" eb="9">
      <t>シンセイシャ</t>
    </rPh>
    <rPh sb="9" eb="11">
      <t>メイギ</t>
    </rPh>
    <phoneticPr fontId="2"/>
  </si>
  <si>
    <t>記入欄</t>
    <phoneticPr fontId="2"/>
  </si>
  <si>
    <t>介護者</t>
    <rPh sb="0" eb="2">
      <t>カイゴ</t>
    </rPh>
    <rPh sb="2" eb="3">
      <t>シャ</t>
    </rPh>
    <phoneticPr fontId="2"/>
  </si>
  <si>
    <t>自家用車</t>
    <phoneticPr fontId="2"/>
  </si>
  <si>
    <t>施設送迎
バス等</t>
    <phoneticPr fontId="2"/>
  </si>
  <si>
    <t>円</t>
    <rPh sb="0" eb="1">
      <t>エン</t>
    </rPh>
    <phoneticPr fontId="2"/>
  </si>
  <si>
    <t xml:space="preserve">往復　　　　　　㎞ </t>
    <rPh sb="0" eb="2">
      <t>オウフク</t>
    </rPh>
    <phoneticPr fontId="2"/>
  </si>
  <si>
    <t xml:space="preserve"> （往復した日数）　　　　　　　　　</t>
    <rPh sb="6" eb="8">
      <t>ニッスウ</t>
    </rPh>
    <phoneticPr fontId="2"/>
  </si>
  <si>
    <t xml:space="preserve"> （片道のみの日数）</t>
    <rPh sb="2" eb="3">
      <t>カタ</t>
    </rPh>
    <rPh sb="3" eb="4">
      <t>ミチ</t>
    </rPh>
    <rPh sb="7" eb="9">
      <t>ニッスウ</t>
    </rPh>
    <phoneticPr fontId="2"/>
  </si>
  <si>
    <t xml:space="preserve"> （往復した日数）</t>
    <rPh sb="2" eb="4">
      <t>オウフク</t>
    </rPh>
    <rPh sb="6" eb="8">
      <t>ニッスウ</t>
    </rPh>
    <phoneticPr fontId="2"/>
  </si>
  <si>
    <t xml:space="preserve"> （片道のみの日数）</t>
    <phoneticPr fontId="2"/>
  </si>
  <si>
    <t>日</t>
    <rPh sb="0" eb="1">
      <t>ニチ</t>
    </rPh>
    <phoneticPr fontId="2"/>
  </si>
  <si>
    <r>
      <t>（</t>
    </r>
    <r>
      <rPr>
        <sz val="10"/>
        <rFont val="BIZ UDPゴシック"/>
        <family val="3"/>
        <charset val="128"/>
      </rPr>
      <t>〒</t>
    </r>
    <r>
      <rPr>
        <sz val="11"/>
        <rFont val="BIZ UDPゴシック"/>
        <family val="3"/>
        <charset val="128"/>
      </rPr>
      <t>　　　　　　　　　　　　　　</t>
    </r>
    <phoneticPr fontId="2"/>
  </si>
  <si>
    <r>
      <t xml:space="preserve">1
</t>
    </r>
    <r>
      <rPr>
        <sz val="8"/>
        <rFont val="BIZ UDPゴシック"/>
        <family val="3"/>
        <charset val="128"/>
      </rPr>
      <t>行　・　帰</t>
    </r>
    <rPh sb="2" eb="3">
      <t>イ</t>
    </rPh>
    <rPh sb="6" eb="7">
      <t>カエ</t>
    </rPh>
    <phoneticPr fontId="2"/>
  </si>
  <si>
    <r>
      <t xml:space="preserve">2
</t>
    </r>
    <r>
      <rPr>
        <sz val="8"/>
        <rFont val="BIZ UDPゴシック"/>
        <family val="3"/>
        <charset val="128"/>
      </rPr>
      <t>行　・　帰</t>
    </r>
    <phoneticPr fontId="2"/>
  </si>
  <si>
    <r>
      <t>3</t>
    </r>
    <r>
      <rPr>
        <sz val="8"/>
        <rFont val="BIZ UDPゴシック"/>
        <family val="3"/>
        <charset val="128"/>
      </rPr>
      <t xml:space="preserve">
行　・　帰</t>
    </r>
    <phoneticPr fontId="2"/>
  </si>
  <si>
    <r>
      <t xml:space="preserve"> （</t>
    </r>
    <r>
      <rPr>
        <u/>
        <sz val="9"/>
        <rFont val="BIZ UDPゴシック"/>
        <family val="3"/>
        <charset val="128"/>
      </rPr>
      <t>介護者</t>
    </r>
    <r>
      <rPr>
        <sz val="9"/>
        <rFont val="BIZ UDPゴシック"/>
        <family val="3"/>
        <charset val="128"/>
      </rPr>
      <t>：往復した日数）</t>
    </r>
    <rPh sb="6" eb="8">
      <t>オウフク</t>
    </rPh>
    <rPh sb="10" eb="12">
      <t>ニッスウ</t>
    </rPh>
    <phoneticPr fontId="2"/>
  </si>
  <si>
    <r>
      <t xml:space="preserve"> （</t>
    </r>
    <r>
      <rPr>
        <u/>
        <sz val="9"/>
        <rFont val="BIZ UDPゴシック"/>
        <family val="3"/>
        <charset val="128"/>
      </rPr>
      <t>介護者</t>
    </r>
    <r>
      <rPr>
        <sz val="9"/>
        <rFont val="BIZ UDPゴシック"/>
        <family val="3"/>
        <charset val="128"/>
      </rPr>
      <t>：片道のみの日数）</t>
    </r>
    <rPh sb="6" eb="8">
      <t>カタミチ</t>
    </rPh>
    <rPh sb="11" eb="13">
      <t>ニッスウ</t>
    </rPh>
    <phoneticPr fontId="2"/>
  </si>
  <si>
    <r>
      <t>振込先口座(</t>
    </r>
    <r>
      <rPr>
        <b/>
        <sz val="11"/>
        <rFont val="BIZ UDPゴシック"/>
        <family val="3"/>
        <charset val="128"/>
      </rPr>
      <t>どちらか１つ</t>
    </r>
    <r>
      <rPr>
        <sz val="11"/>
        <rFont val="BIZ UDPゴシック"/>
        <family val="3"/>
        <charset val="128"/>
      </rPr>
      <t>)</t>
    </r>
    <rPh sb="0" eb="3">
      <t>フリコミサキ</t>
    </rPh>
    <rPh sb="3" eb="5">
      <t>コウザ</t>
    </rPh>
    <phoneticPr fontId="2"/>
  </si>
  <si>
    <r>
      <t xml:space="preserve"> </t>
    </r>
    <r>
      <rPr>
        <sz val="10"/>
        <rFont val="BIZ UDPゴシック"/>
        <family val="3"/>
        <charset val="128"/>
      </rPr>
      <t>記号</t>
    </r>
    <r>
      <rPr>
        <sz val="11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（６桁目がある場合は
　※欄にご記入ください。）</t>
    </r>
    <rPh sb="1" eb="3">
      <t>キゴウ</t>
    </rPh>
    <phoneticPr fontId="2"/>
  </si>
  <si>
    <r>
      <rPr>
        <sz val="10"/>
        <rFont val="BIZ UDPゴシック"/>
        <family val="3"/>
        <charset val="128"/>
      </rPr>
      <t>番号</t>
    </r>
    <r>
      <rPr>
        <sz val="11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（右に詰めてご記入ください。）</t>
    </r>
    <rPh sb="0" eb="2">
      <t>バンゴウ</t>
    </rPh>
    <rPh sb="4" eb="5">
      <t>ミギ</t>
    </rPh>
    <rPh sb="6" eb="7">
      <t>ツ</t>
    </rPh>
    <rPh sb="10" eb="12">
      <t>キニュウ</t>
    </rPh>
    <phoneticPr fontId="2"/>
  </si>
  <si>
    <t>２．申請内容</t>
    <rPh sb="2" eb="4">
      <t>シンセイ</t>
    </rPh>
    <rPh sb="4" eb="6">
      <t>ナイヨウ</t>
    </rPh>
    <phoneticPr fontId="2"/>
  </si>
  <si>
    <t>□通所したことを証明します。
□ピアカウンセリングを行ったことを証明します。</t>
    <rPh sb="1" eb="3">
      <t>ツウショ</t>
    </rPh>
    <rPh sb="8" eb="10">
      <t>ショウメイ</t>
    </rPh>
    <phoneticPr fontId="2"/>
  </si>
  <si>
    <t>支店コード　</t>
    <phoneticPr fontId="2"/>
  </si>
  <si>
    <r>
      <t>※</t>
    </r>
    <r>
      <rPr>
        <b/>
        <u/>
        <sz val="10"/>
        <rFont val="BIZ UDPゴシック"/>
        <family val="3"/>
        <charset val="128"/>
      </rPr>
      <t>片道を１回</t>
    </r>
    <r>
      <rPr>
        <sz val="10"/>
        <rFont val="BIZ UDPゴシック"/>
        <family val="3"/>
        <charset val="128"/>
      </rPr>
      <t>として記入して下さい。</t>
    </r>
    <phoneticPr fontId="2"/>
  </si>
  <si>
    <r>
      <rPr>
        <u/>
        <sz val="11"/>
        <rFont val="BIZ UDPゴシック"/>
        <family val="3"/>
        <charset val="128"/>
      </rPr>
      <t>自家用車</t>
    </r>
    <r>
      <rPr>
        <sz val="11"/>
        <rFont val="BIZ UDPゴシック"/>
        <family val="3"/>
        <charset val="128"/>
      </rPr>
      <t xml:space="preserve">
</t>
    </r>
    <rPh sb="0" eb="2">
      <t>ジカ</t>
    </rPh>
    <rPh sb="2" eb="3">
      <t>ヨウ</t>
    </rPh>
    <rPh sb="3" eb="4">
      <t>クルマ</t>
    </rPh>
    <phoneticPr fontId="2"/>
  </si>
  <si>
    <r>
      <t xml:space="preserve">
</t>
    </r>
    <r>
      <rPr>
        <u/>
        <sz val="11"/>
        <rFont val="BIZ UDPゴシック"/>
        <family val="3"/>
        <charset val="128"/>
      </rPr>
      <t>施設送迎
バス等</t>
    </r>
    <rPh sb="2" eb="4">
      <t>シセツ</t>
    </rPh>
    <rPh sb="4" eb="6">
      <t>ソウゲイ</t>
    </rPh>
    <rPh sb="9" eb="10">
      <t>ナド</t>
    </rPh>
    <phoneticPr fontId="2"/>
  </si>
  <si>
    <r>
      <t>金融機関（ゆうちょ銀行</t>
    </r>
    <r>
      <rPr>
        <u/>
        <sz val="10"/>
        <rFont val="BIZ UDPゴシック"/>
        <family val="3"/>
        <charset val="128"/>
      </rPr>
      <t>以外</t>
    </r>
    <r>
      <rPr>
        <sz val="10"/>
        <rFont val="BIZ UDPゴシック"/>
        <family val="3"/>
        <charset val="128"/>
      </rPr>
      <t>）</t>
    </r>
    <phoneticPr fontId="2"/>
  </si>
  <si>
    <t>１．通所者情報</t>
    <rPh sb="2" eb="5">
      <t>ツウショシャ</t>
    </rPh>
    <rPh sb="5" eb="7">
      <t>ジョウホウ</t>
    </rPh>
    <phoneticPr fontId="2"/>
  </si>
  <si>
    <r>
      <rPr>
        <b/>
        <sz val="11"/>
        <rFont val="BIZ UDPゴシック"/>
        <family val="3"/>
        <charset val="128"/>
      </rPr>
      <t xml:space="preserve">① </t>
    </r>
    <r>
      <rPr>
        <sz val="11"/>
        <rFont val="BIZ UDPゴシック"/>
        <family val="3"/>
        <charset val="128"/>
      </rPr>
      <t>記入は、</t>
    </r>
    <r>
      <rPr>
        <b/>
        <u/>
        <sz val="11"/>
        <rFont val="BIZ UDPゴシック"/>
        <family val="3"/>
        <charset val="128"/>
      </rPr>
      <t>新規申請 ・ 変更の方のみ</t>
    </r>
    <r>
      <rPr>
        <sz val="11"/>
        <rFont val="BIZ UDPゴシック"/>
        <family val="3"/>
        <charset val="128"/>
      </rPr>
      <t>必要です。　② 必ず</t>
    </r>
    <r>
      <rPr>
        <b/>
        <u/>
        <sz val="11"/>
        <rFont val="BIZ UDPゴシック"/>
        <family val="3"/>
        <charset val="128"/>
      </rPr>
      <t>申請者名義</t>
    </r>
    <r>
      <rPr>
        <sz val="11"/>
        <rFont val="BIZ UDPゴシック"/>
        <family val="3"/>
        <charset val="128"/>
      </rPr>
      <t>の口座を記入してください。</t>
    </r>
    <rPh sb="2" eb="4">
      <t>キニュウ</t>
    </rPh>
    <rPh sb="6" eb="8">
      <t>シンキ</t>
    </rPh>
    <rPh sb="8" eb="10">
      <t>シンセイ</t>
    </rPh>
    <rPh sb="13" eb="15">
      <t>ヘンコウ</t>
    </rPh>
    <rPh sb="16" eb="17">
      <t>カタ</t>
    </rPh>
    <rPh sb="19" eb="21">
      <t>ヒツヨウ</t>
    </rPh>
    <rPh sb="27" eb="28">
      <t>カナラ</t>
    </rPh>
    <rPh sb="29" eb="32">
      <t>シンセイシャ</t>
    </rPh>
    <rPh sb="32" eb="34">
      <t>メイギ</t>
    </rPh>
    <rPh sb="35" eb="37">
      <t>コウザ</t>
    </rPh>
    <rPh sb="38" eb="40">
      <t>キニュウ</t>
    </rPh>
    <phoneticPr fontId="2"/>
  </si>
  <si>
    <t>※留意点</t>
    <rPh sb="1" eb="4">
      <t>リュウイテン</t>
    </rPh>
    <phoneticPr fontId="2"/>
  </si>
  <si>
    <t>身体障害者手帳</t>
    <phoneticPr fontId="2"/>
  </si>
  <si>
    <t>精神障害者
保健福祉手帳</t>
    <phoneticPr fontId="2"/>
  </si>
  <si>
    <t>所持しているもの全てに〇をつけてください。</t>
    <rPh sb="0" eb="2">
      <t>ショジ</t>
    </rPh>
    <phoneticPr fontId="2"/>
  </si>
  <si>
    <t>　（※続柄は、通所者と申請者が異なる場合にご記入ください。）</t>
    <rPh sb="3" eb="5">
      <t>ゾクガラ</t>
    </rPh>
    <phoneticPr fontId="2"/>
  </si>
  <si>
    <t>氏　名 ：</t>
    <rPh sb="0" eb="3">
      <t>シメイ</t>
    </rPh>
    <phoneticPr fontId="2"/>
  </si>
  <si>
    <t>住　所 ：</t>
    <rPh sb="0" eb="3">
      <t>ジュウショ</t>
    </rPh>
    <phoneticPr fontId="2"/>
  </si>
  <si>
    <t>電　話 ：</t>
    <rPh sb="0" eb="3">
      <t>デンワ</t>
    </rPh>
    <phoneticPr fontId="2"/>
  </si>
  <si>
    <t>続　柄 ：</t>
    <rPh sb="0" eb="1">
      <t>ツヅ</t>
    </rPh>
    <rPh sb="2" eb="3">
      <t>ガラ</t>
    </rPh>
    <phoneticPr fontId="2"/>
  </si>
  <si>
    <t>　　　　円×　　　　　　日＝　　　　　　　　円　</t>
    <phoneticPr fontId="2"/>
  </si>
  <si>
    <t xml:space="preserve">　　　　円×　　　　　　回＝　　　　　　　　　　　円 </t>
    <phoneticPr fontId="2"/>
  </si>
  <si>
    <t>＜通所先記入欄＞　</t>
    <rPh sb="1" eb="3">
      <t>ツウショ</t>
    </rPh>
    <rPh sb="3" eb="4">
      <t>サキ</t>
    </rPh>
    <rPh sb="4" eb="6">
      <t>キニュウ</t>
    </rPh>
    <rPh sb="6" eb="7">
      <t>ラン</t>
    </rPh>
    <phoneticPr fontId="2"/>
  </si>
  <si>
    <t>申請する期間の番号を１つ選び、右欄に記入ください。</t>
    <rPh sb="0" eb="2">
      <t>シンセイ</t>
    </rPh>
    <phoneticPr fontId="2"/>
  </si>
  <si>
    <t>手帳等の
保有状況</t>
    <rPh sb="0" eb="2">
      <t>テチョウ</t>
    </rPh>
    <rPh sb="2" eb="3">
      <t>ナド</t>
    </rPh>
    <rPh sb="5" eb="7">
      <t>ホユウ</t>
    </rPh>
    <rPh sb="7" eb="9">
      <t>ジョウキョウ</t>
    </rPh>
    <phoneticPr fontId="2"/>
  </si>
  <si>
    <r>
      <t>市担当者処理欄　</t>
    </r>
    <r>
      <rPr>
        <b/>
        <u/>
        <sz val="10"/>
        <rFont val="BIZ UDPゴシック"/>
        <family val="3"/>
        <charset val="128"/>
      </rPr>
      <t>※以下は記入不要です。</t>
    </r>
    <rPh sb="0" eb="1">
      <t>シ</t>
    </rPh>
    <rPh sb="1" eb="4">
      <t>タントウシャ</t>
    </rPh>
    <rPh sb="4" eb="6">
      <t>ショリ</t>
    </rPh>
    <rPh sb="6" eb="7">
      <t>ラン</t>
    </rPh>
    <rPh sb="9" eb="11">
      <t>イカ</t>
    </rPh>
    <rPh sb="12" eb="14">
      <t>キニュウ</t>
    </rPh>
    <rPh sb="14" eb="16">
      <t>フヨウ</t>
    </rPh>
    <phoneticPr fontId="2"/>
  </si>
  <si>
    <r>
      <rPr>
        <b/>
        <sz val="10"/>
        <rFont val="BIZ UDPゴシック"/>
        <family val="3"/>
        <charset val="128"/>
      </rPr>
      <t>①</t>
    </r>
    <r>
      <rPr>
        <sz val="10"/>
        <rFont val="BIZ UDPゴシック"/>
        <family val="3"/>
        <charset val="128"/>
      </rPr>
      <t>：令和８年　４月～　６月 　　</t>
    </r>
    <r>
      <rPr>
        <b/>
        <sz val="10"/>
        <rFont val="BIZ UDPゴシック"/>
        <family val="3"/>
        <charset val="128"/>
      </rPr>
      <t>②</t>
    </r>
    <r>
      <rPr>
        <sz val="10"/>
        <rFont val="BIZ UDPゴシック"/>
        <family val="3"/>
        <charset val="128"/>
      </rPr>
      <t>：令和８年　７月～　９月</t>
    </r>
    <phoneticPr fontId="2"/>
  </si>
  <si>
    <r>
      <rPr>
        <b/>
        <sz val="10"/>
        <rFont val="BIZ UDPゴシック"/>
        <family val="3"/>
        <charset val="128"/>
      </rPr>
      <t>③</t>
    </r>
    <r>
      <rPr>
        <sz val="10"/>
        <rFont val="BIZ UDPゴシック"/>
        <family val="3"/>
        <charset val="128"/>
      </rPr>
      <t>：令和８年１０月～１２月 　　</t>
    </r>
    <r>
      <rPr>
        <b/>
        <sz val="10"/>
        <rFont val="BIZ UDPゴシック"/>
        <family val="3"/>
        <charset val="128"/>
      </rPr>
      <t>④</t>
    </r>
    <r>
      <rPr>
        <sz val="10"/>
        <rFont val="BIZ UDPゴシック"/>
        <family val="3"/>
        <charset val="128"/>
      </rPr>
      <t>：令和９年　１月～　３月</t>
    </r>
    <phoneticPr fontId="2"/>
  </si>
  <si>
    <t>申請者
番号</t>
    <rPh sb="0" eb="3">
      <t>シンセイシャ</t>
    </rPh>
    <rPh sb="4" eb="6">
      <t>バンゴウ</t>
    </rPh>
    <phoneticPr fontId="2"/>
  </si>
  <si>
    <r>
      <t>※お手数ですが、</t>
    </r>
    <r>
      <rPr>
        <u/>
        <sz val="11"/>
        <color rgb="FFFF0000"/>
        <rFont val="UD デジタル 教科書体 NK-R"/>
        <family val="1"/>
        <charset val="128"/>
      </rPr>
      <t>「手帳の保有状況」は</t>
    </r>
    <r>
      <rPr>
        <sz val="11"/>
        <color rgb="FFFF0000"/>
        <rFont val="UD デジタル 教科書体 NK-R"/>
        <family val="1"/>
        <charset val="128"/>
      </rPr>
      <t>個別で</t>
    </r>
    <r>
      <rPr>
        <u/>
        <sz val="11"/>
        <color rgb="FFFF0000"/>
        <rFont val="UD デジタル 教科書体 NK-R"/>
        <family val="1"/>
        <charset val="128"/>
      </rPr>
      <t>該当するものに〇</t>
    </r>
    <r>
      <rPr>
        <sz val="11"/>
        <color rgb="FFFF0000"/>
        <rFont val="UD デジタル 教科書体 NK-R"/>
        <family val="1"/>
        <charset val="128"/>
      </rPr>
      <t>を入れてください。</t>
    </r>
    <rPh sb="2" eb="4">
      <t>テスウ</t>
    </rPh>
    <rPh sb="9" eb="11">
      <t>テチョウ</t>
    </rPh>
    <rPh sb="12" eb="14">
      <t>ホユウ</t>
    </rPh>
    <rPh sb="14" eb="16">
      <t>ジョウキョウ</t>
    </rPh>
    <rPh sb="18" eb="20">
      <t>コベツ</t>
    </rPh>
    <rPh sb="21" eb="23">
      <t>ガイトウ</t>
    </rPh>
    <rPh sb="30" eb="31">
      <t>イ</t>
    </rPh>
    <phoneticPr fontId="2"/>
  </si>
  <si>
    <t>※お手数ですが、バス・JR利用分の「行帰」は個別で該当するものに〇を入れてください。（往復で使用している場合は両方に〇をつけてください）</t>
    <rPh sb="13" eb="15">
      <t>リヨウ</t>
    </rPh>
    <rPh sb="15" eb="16">
      <t>ブン</t>
    </rPh>
    <rPh sb="18" eb="19">
      <t>イ</t>
    </rPh>
    <rPh sb="19" eb="20">
      <t>キ</t>
    </rPh>
    <rPh sb="43" eb="45">
      <t>オウフク</t>
    </rPh>
    <rPh sb="46" eb="48">
      <t>シヨウ</t>
    </rPh>
    <rPh sb="52" eb="54">
      <t>バアイ</t>
    </rPh>
    <rPh sb="55" eb="57">
      <t>リョウホウ</t>
    </rPh>
    <phoneticPr fontId="2"/>
  </si>
  <si>
    <t>～</t>
  </si>
  <si>
    <t>（</t>
    <phoneticPr fontId="2"/>
  </si>
  <si>
    <t xml:space="preserve"> 月分）</t>
    <phoneticPr fontId="2"/>
  </si>
  <si>
    <t>円／</t>
    <rPh sb="0" eb="1">
      <t>エン</t>
    </rPh>
    <phoneticPr fontId="2"/>
  </si>
  <si>
    <t>回</t>
    <rPh sb="0" eb="1">
      <t>カイ</t>
    </rPh>
    <phoneticPr fontId="2"/>
  </si>
  <si>
    <t>第1月</t>
    <rPh sb="0" eb="1">
      <t>ダイ</t>
    </rPh>
    <rPh sb="2" eb="3">
      <t>ゲツ</t>
    </rPh>
    <phoneticPr fontId="2"/>
  </si>
  <si>
    <t>第2月</t>
    <rPh sb="0" eb="1">
      <t>ダイ</t>
    </rPh>
    <rPh sb="2" eb="3">
      <t>ゲツ</t>
    </rPh>
    <phoneticPr fontId="2"/>
  </si>
  <si>
    <t>第3月</t>
    <rPh sb="0" eb="1">
      <t>ダイ</t>
    </rPh>
    <rPh sb="2" eb="3">
      <t>ゲツ</t>
    </rPh>
    <phoneticPr fontId="2"/>
  </si>
  <si>
    <t>回数（片道）</t>
    <rPh sb="0" eb="2">
      <t>カイスウ</t>
    </rPh>
    <rPh sb="3" eb="5">
      <t>カタミチ</t>
    </rPh>
    <phoneticPr fontId="2"/>
  </si>
  <si>
    <t>金額（片道）</t>
    <rPh sb="0" eb="2">
      <t>キンガク</t>
    </rPh>
    <rPh sb="3" eb="5">
      <t>カタミチ</t>
    </rPh>
    <phoneticPr fontId="2"/>
  </si>
  <si>
    <t>銀   行</t>
    <phoneticPr fontId="2"/>
  </si>
  <si>
    <t>信用金庫</t>
    <phoneticPr fontId="2"/>
  </si>
  <si>
    <t>農業協同組合</t>
    <phoneticPr fontId="2"/>
  </si>
  <si>
    <t>□</t>
    <phoneticPr fontId="2"/>
  </si>
  <si>
    <t>信用組合</t>
    <phoneticPr fontId="2"/>
  </si>
  <si>
    <t>ピアカウンセリングを行ったことを証明します。</t>
    <phoneticPr fontId="2"/>
  </si>
  <si>
    <t>通所したことを証明します。</t>
    <phoneticPr fontId="2"/>
  </si>
  <si>
    <t>証明事項</t>
    <rPh sb="0" eb="2">
      <t>ショウメイ</t>
    </rPh>
    <rPh sb="2" eb="4">
      <t>ジコウ</t>
    </rPh>
    <phoneticPr fontId="2"/>
  </si>
  <si>
    <t>　　㎞×0.1×167円×　　　　日＝　　　　　　　　円　</t>
    <phoneticPr fontId="2"/>
  </si>
  <si>
    <t>　※プルダウンより選択</t>
    <phoneticPr fontId="2"/>
  </si>
  <si>
    <t>行：３　帰：２</t>
    <rPh sb="0" eb="1">
      <t>イ</t>
    </rPh>
    <rPh sb="4" eb="5">
      <t>カエ</t>
    </rPh>
    <phoneticPr fontId="2"/>
  </si>
  <si>
    <t>、</t>
    <phoneticPr fontId="2"/>
  </si>
  <si>
    <t>帯広　花男</t>
    <rPh sb="0" eb="2">
      <t>オビヒロ</t>
    </rPh>
    <rPh sb="3" eb="5">
      <t>ハナオ</t>
    </rPh>
    <phoneticPr fontId="2"/>
  </si>
  <si>
    <t>おびひろ　はなお</t>
    <phoneticPr fontId="2"/>
  </si>
  <si>
    <t>姉:</t>
  </si>
  <si>
    <t>弟:</t>
  </si>
  <si>
    <t>通所者情報（1人目）</t>
    <rPh sb="0" eb="3">
      <t>ツウショシャ</t>
    </rPh>
    <rPh sb="3" eb="5">
      <t>ジョウホウ</t>
    </rPh>
    <rPh sb="7" eb="8">
      <t>リ</t>
    </rPh>
    <rPh sb="8" eb="9">
      <t>メ</t>
    </rPh>
    <phoneticPr fontId="2"/>
  </si>
  <si>
    <t>通所者情報（2人目）</t>
    <rPh sb="0" eb="3">
      <t>ツウショシャ</t>
    </rPh>
    <rPh sb="3" eb="5">
      <t>ジョウホウ</t>
    </rPh>
    <rPh sb="7" eb="8">
      <t>リ</t>
    </rPh>
    <rPh sb="8" eb="9">
      <t>メ</t>
    </rPh>
    <phoneticPr fontId="2"/>
  </si>
  <si>
    <t>姉：5、弟：2、同時：15</t>
    <rPh sb="0" eb="1">
      <t>アネ</t>
    </rPh>
    <rPh sb="4" eb="5">
      <t>オトウト</t>
    </rPh>
    <rPh sb="8" eb="10">
      <t>ドウジ</t>
    </rPh>
    <phoneticPr fontId="2"/>
  </si>
  <si>
    <t>同時：20</t>
    <rPh sb="0" eb="2">
      <t>ドウジ</t>
    </rPh>
    <phoneticPr fontId="2"/>
  </si>
  <si>
    <t>行（同時）：３　帰（姉）：２</t>
    <rPh sb="0" eb="1">
      <t>イ</t>
    </rPh>
    <rPh sb="2" eb="4">
      <t>ドウジ</t>
    </rPh>
    <rPh sb="8" eb="9">
      <t>カエ</t>
    </rPh>
    <rPh sb="10" eb="11">
      <t>アネ</t>
    </rPh>
    <phoneticPr fontId="2"/>
  </si>
  <si>
    <t>姉：2、同時：4</t>
    <rPh sb="0" eb="1">
      <t>アネ</t>
    </rPh>
    <rPh sb="4" eb="6">
      <t>ドウジ</t>
    </rPh>
    <phoneticPr fontId="2"/>
  </si>
  <si>
    <t>姉：2</t>
    <rPh sb="0" eb="1">
      <t>アネ</t>
    </rPh>
    <phoneticPr fontId="2"/>
  </si>
  <si>
    <t>申請者・通所者シート（兄弟等通所用）</t>
    <rPh sb="0" eb="3">
      <t>シンセイシャ</t>
    </rPh>
    <rPh sb="4" eb="7">
      <t>ツウショシャ</t>
    </rPh>
    <rPh sb="11" eb="13">
      <t>キョウダイ</t>
    </rPh>
    <rPh sb="13" eb="14">
      <t>トウ</t>
    </rPh>
    <rPh sb="14" eb="16">
      <t>ツウショ</t>
    </rPh>
    <rPh sb="16" eb="17">
      <t>ヨウ</t>
    </rPh>
    <phoneticPr fontId="2"/>
  </si>
  <si>
    <t>申請内容シート（兄弟等通所用）</t>
    <rPh sb="0" eb="2">
      <t>シンセイ</t>
    </rPh>
    <rPh sb="2" eb="4">
      <t>ナイヨウ</t>
    </rPh>
    <rPh sb="8" eb="10">
      <t>キョウダイ</t>
    </rPh>
    <rPh sb="10" eb="11">
      <t>トウ</t>
    </rPh>
    <rPh sb="11" eb="13">
      <t>ツウショ</t>
    </rPh>
    <rPh sb="13" eb="14">
      <t>ヨウ</t>
    </rPh>
    <phoneticPr fontId="2"/>
  </si>
  <si>
    <t>通所者情報
（1人目のみ表示）
(編集不可)</t>
    <rPh sb="0" eb="3">
      <t>ツウショシャ</t>
    </rPh>
    <rPh sb="3" eb="5">
      <t>ジョウホウ</t>
    </rPh>
    <rPh sb="8" eb="9">
      <t>ニン</t>
    </rPh>
    <rPh sb="9" eb="10">
      <t>メ</t>
    </rPh>
    <rPh sb="12" eb="14">
      <t>ヒョウジ</t>
    </rPh>
    <rPh sb="17" eb="19">
      <t>ヘンシュウ</t>
    </rPh>
    <rPh sb="19" eb="21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</si>
</sst>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UD デジタル 教科書体 NK-R"/>
      <family val="1"/>
      <charset val="128"/>
    </font>
    <font>
      <sz val="11"/>
      <name val="HGS創英角ﾎﾟｯﾌﾟ体"/>
      <family val="3"/>
      <charset val="128"/>
    </font>
    <font>
      <sz val="11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20"/>
      <name val="HG丸ｺﾞｼｯｸM-PRO"/>
      <family val="3"/>
      <charset val="128"/>
    </font>
    <font>
      <b/>
      <sz val="18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sz val="11"/>
      <color theme="0" tint="-0.249977111117893"/>
      <name val="ＭＳ Ｐゴシック"/>
      <family val="3"/>
      <charset val="128"/>
    </font>
    <font>
      <b/>
      <sz val="11"/>
      <color theme="0" tint="-0.249977111117893"/>
      <name val="HGP創英角ﾎﾟｯﾌﾟ体"/>
      <family val="3"/>
      <charset val="128"/>
    </font>
    <font>
      <sz val="12"/>
      <color rgb="FFFF0000"/>
      <name val="UD デジタル 教科書体 NK-R"/>
      <family val="1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u/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u/>
      <sz val="11"/>
      <name val="BIZ UDPゴシック"/>
      <family val="3"/>
      <charset val="128"/>
    </font>
    <font>
      <u/>
      <sz val="10"/>
      <name val="BIZ UDPゴシック"/>
      <family val="3"/>
      <charset val="128"/>
    </font>
    <font>
      <sz val="12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u/>
      <sz val="11"/>
      <color rgb="FFFF0000"/>
      <name val="UD デジタル 教科書体 NK-R"/>
      <family val="1"/>
      <charset val="128"/>
    </font>
    <font>
      <sz val="11"/>
      <name val="BIZ UDP明朝 Medium"/>
      <family val="1"/>
      <charset val="128"/>
    </font>
    <font>
      <b/>
      <sz val="18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26"/>
      <name val="Meiryo UI"/>
      <family val="3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sz val="9"/>
      <name val="BIZ UDP明朝 Medium"/>
      <family val="1"/>
      <charset val="128"/>
    </font>
  </fonts>
  <fills count="25">
    <fill>
      <patternFill patternType="none"/>
    </fill>
    <fill>
      <patternFill patternType="gray125"/>
    </fill>
    <fill>
      <patternFill patternType="gray0625">
        <fgColor theme="0" tint="-0.24994659260841701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theme="0" tint="-0.24994659260841701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34998626667073579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125">
        <fgColor theme="0" tint="-0.499984740745262"/>
        <bgColor theme="0"/>
      </patternFill>
    </fill>
    <fill>
      <patternFill patternType="lightGray">
        <fgColor theme="0" tint="-0.34998626667073579"/>
        <bgColor theme="9" tint="0.59999389629810485"/>
      </patternFill>
    </fill>
    <fill>
      <patternFill patternType="lightGray">
        <fgColor theme="0" tint="-0.34998626667073579"/>
        <bgColor theme="0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95117038483843"/>
        <bgColor theme="0" tint="-0.24994659260841701"/>
      </patternFill>
    </fill>
    <fill>
      <patternFill patternType="solid">
        <fgColor theme="5" tint="0.59999389629810485"/>
        <bgColor indexed="64"/>
      </patternFill>
    </fill>
  </fills>
  <borders count="2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indexed="64"/>
      </right>
      <top style="thick">
        <color theme="0" tint="-0.499984740745262"/>
      </top>
      <bottom/>
      <diagonal/>
    </border>
    <border>
      <left style="thin">
        <color indexed="64"/>
      </left>
      <right/>
      <top style="thick">
        <color theme="0" tint="-0.499984740745262"/>
      </top>
      <bottom style="dashed">
        <color indexed="64"/>
      </bottom>
      <diagonal/>
    </border>
    <border>
      <left/>
      <right style="dashed">
        <color indexed="64"/>
      </right>
      <top style="thick">
        <color theme="0" tint="-0.499984740745262"/>
      </top>
      <bottom style="dashed">
        <color indexed="64"/>
      </bottom>
      <diagonal/>
    </border>
    <border>
      <left/>
      <right/>
      <top style="thick">
        <color theme="0" tint="-0.499984740745262"/>
      </top>
      <bottom style="dashed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dashed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n">
        <color indexed="64"/>
      </bottom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 style="thin">
        <color indexed="64"/>
      </top>
      <bottom/>
      <diagonal/>
    </border>
    <border>
      <left/>
      <right style="thick">
        <color theme="0" tint="-0.499984740745262"/>
      </right>
      <top style="medium">
        <color indexed="64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 style="dashed">
        <color indexed="64"/>
      </top>
      <bottom/>
      <diagonal/>
    </border>
    <border>
      <left/>
      <right style="thick">
        <color theme="0" tint="-0.499984740745262"/>
      </right>
      <top/>
      <bottom style="medium">
        <color indexed="64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thin">
        <color indexed="64"/>
      </left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 style="hair">
        <color indexed="64"/>
      </right>
      <top style="thick">
        <color theme="0" tint="-0.499984740745262"/>
      </top>
      <bottom/>
      <diagonal/>
    </border>
    <border>
      <left style="hair">
        <color indexed="64"/>
      </left>
      <right/>
      <top style="thick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thick">
        <color theme="0" tint="-0.499984740745262"/>
      </top>
      <bottom style="hair">
        <color indexed="64"/>
      </bottom>
      <diagonal/>
    </border>
    <border>
      <left/>
      <right/>
      <top style="thick">
        <color theme="0" tint="-0.499984740745262"/>
      </top>
      <bottom style="hair">
        <color indexed="64"/>
      </bottom>
      <diagonal/>
    </border>
    <border>
      <left/>
      <right style="medium">
        <color indexed="64"/>
      </right>
      <top style="thick">
        <color theme="0" tint="-0.499984740745262"/>
      </top>
      <bottom style="hair">
        <color indexed="64"/>
      </bottom>
      <diagonal/>
    </border>
    <border>
      <left style="hair">
        <color indexed="64"/>
      </left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/>
      <bottom style="hair">
        <color indexed="64"/>
      </bottom>
      <diagonal/>
    </border>
    <border>
      <left/>
      <right style="thick">
        <color theme="0" tint="-0.499984740745262"/>
      </right>
      <top/>
      <bottom style="dashed">
        <color indexed="64"/>
      </bottom>
      <diagonal/>
    </border>
    <border>
      <left/>
      <right style="thick">
        <color theme="0" tint="-0.499984740745262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theme="0" tint="-0.499984740745262"/>
      </bottom>
      <diagonal/>
    </border>
    <border>
      <left style="hair">
        <color indexed="64"/>
      </left>
      <right/>
      <top/>
      <bottom style="thick">
        <color theme="0" tint="-0.499984740745262"/>
      </bottom>
      <diagonal/>
    </border>
    <border>
      <left/>
      <right style="medium">
        <color indexed="64"/>
      </right>
      <top/>
      <bottom style="thick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thick">
        <color theme="0" tint="-0.499984740745262"/>
      </top>
      <bottom style="slantDashDot">
        <color indexed="64"/>
      </bottom>
      <diagonal/>
    </border>
    <border>
      <left/>
      <right style="dotted">
        <color indexed="64"/>
      </right>
      <top style="slantDashDot">
        <color indexed="64"/>
      </top>
      <bottom/>
      <diagonal/>
    </border>
    <border>
      <left/>
      <right style="dotted">
        <color indexed="64"/>
      </right>
      <top/>
      <bottom style="slantDashDot">
        <color indexed="64"/>
      </bottom>
      <diagonal/>
    </border>
    <border>
      <left style="dotted">
        <color indexed="64"/>
      </left>
      <right/>
      <top style="slantDashDot">
        <color indexed="64"/>
      </top>
      <bottom/>
      <diagonal/>
    </border>
    <border>
      <left style="dotted">
        <color indexed="64"/>
      </left>
      <right/>
      <top/>
      <bottom style="slant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theme="0" tint="-0.499984740745262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3">
    <xf numFmtId="0" fontId="0" fillId="0" borderId="0" xfId="0"/>
    <xf numFmtId="0" fontId="1" fillId="0" borderId="0" xfId="0" applyFont="1" applyAlignment="1">
      <alignment vertical="center"/>
    </xf>
    <xf numFmtId="0" fontId="0" fillId="4" borderId="0" xfId="0" applyFill="1"/>
    <xf numFmtId="0" fontId="4" fillId="4" borderId="0" xfId="0" applyFont="1" applyFill="1"/>
    <xf numFmtId="0" fontId="4" fillId="10" borderId="19" xfId="0" applyFont="1" applyFill="1" applyBorder="1" applyAlignment="1">
      <alignment horizontal="center" vertical="center"/>
    </xf>
    <xf numFmtId="14" fontId="4" fillId="10" borderId="19" xfId="0" applyNumberFormat="1" applyFont="1" applyFill="1" applyBorder="1" applyAlignment="1">
      <alignment horizontal="center" vertical="center"/>
    </xf>
    <xf numFmtId="0" fontId="4" fillId="10" borderId="49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5" fillId="4" borderId="0" xfId="0" applyFont="1" applyFill="1"/>
    <xf numFmtId="0" fontId="4" fillId="4" borderId="57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14" fontId="4" fillId="10" borderId="49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/>
    </xf>
    <xf numFmtId="0" fontId="6" fillId="8" borderId="58" xfId="0" applyFont="1" applyFill="1" applyBorder="1" applyAlignment="1">
      <alignment horizontal="center" vertical="center"/>
    </xf>
    <xf numFmtId="14" fontId="6" fillId="8" borderId="5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0" fillId="4" borderId="0" xfId="0" applyFill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17" fillId="4" borderId="0" xfId="0" applyFont="1" applyFill="1" applyProtection="1">
      <protection locked="0"/>
    </xf>
    <xf numFmtId="0" fontId="4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4" fillId="4" borderId="0" xfId="0" applyFont="1" applyFill="1" applyBorder="1" applyProtection="1">
      <protection locked="0"/>
    </xf>
    <xf numFmtId="0" fontId="7" fillId="11" borderId="62" xfId="0" applyFont="1" applyFill="1" applyBorder="1" applyAlignment="1" applyProtection="1">
      <alignment horizontal="center" vertical="center"/>
      <protection locked="0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11" borderId="33" xfId="0" applyFont="1" applyFill="1" applyBorder="1" applyAlignment="1" applyProtection="1">
      <alignment horizontal="center" vertical="center"/>
      <protection locked="0"/>
    </xf>
    <xf numFmtId="0" fontId="7" fillId="4" borderId="95" xfId="0" applyFont="1" applyFill="1" applyBorder="1" applyAlignment="1" applyProtection="1">
      <alignment horizontal="center" vertical="center"/>
      <protection locked="0"/>
    </xf>
    <xf numFmtId="0" fontId="4" fillId="4" borderId="74" xfId="0" applyFont="1" applyFill="1" applyBorder="1" applyAlignment="1" applyProtection="1">
      <alignment horizontal="center" vertical="center"/>
      <protection locked="0"/>
    </xf>
    <xf numFmtId="0" fontId="11" fillId="8" borderId="63" xfId="0" applyFont="1" applyFill="1" applyBorder="1" applyAlignment="1" applyProtection="1">
      <alignment horizontal="center" vertical="center"/>
      <protection locked="0"/>
    </xf>
    <xf numFmtId="14" fontId="11" fillId="8" borderId="70" xfId="0" applyNumberFormat="1" applyFont="1" applyFill="1" applyBorder="1" applyAlignment="1" applyProtection="1">
      <alignment horizontal="center" vertical="center"/>
      <protection locked="0"/>
    </xf>
    <xf numFmtId="0" fontId="11" fillId="8" borderId="67" xfId="0" applyFont="1" applyFill="1" applyBorder="1" applyAlignment="1" applyProtection="1">
      <alignment horizontal="center" vertical="center"/>
      <protection locked="0"/>
    </xf>
    <xf numFmtId="0" fontId="4" fillId="4" borderId="71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  <xf numFmtId="0" fontId="4" fillId="10" borderId="68" xfId="0" applyFont="1" applyFill="1" applyBorder="1" applyAlignment="1" applyProtection="1">
      <alignment horizontal="center" vertical="center"/>
      <protection locked="0"/>
    </xf>
    <xf numFmtId="0" fontId="7" fillId="10" borderId="17" xfId="0" applyFont="1" applyFill="1" applyBorder="1" applyAlignment="1" applyProtection="1">
      <alignment horizontal="center" vertical="center"/>
      <protection locked="0"/>
    </xf>
    <xf numFmtId="0" fontId="4" fillId="10" borderId="4" xfId="0" applyFont="1" applyFill="1" applyBorder="1" applyAlignment="1" applyProtection="1">
      <alignment horizontal="center" vertical="center"/>
      <protection locked="0"/>
    </xf>
    <xf numFmtId="0" fontId="4" fillId="4" borderId="75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4" fillId="10" borderId="17" xfId="0" applyFont="1" applyFill="1" applyBorder="1" applyAlignment="1" applyProtection="1">
      <alignment horizontal="center" vertical="center"/>
    </xf>
    <xf numFmtId="0" fontId="4" fillId="10" borderId="71" xfId="0" applyFont="1" applyFill="1" applyBorder="1" applyAlignment="1" applyProtection="1">
      <alignment horizontal="center" vertical="center"/>
    </xf>
    <xf numFmtId="0" fontId="4" fillId="13" borderId="63" xfId="0" applyFont="1" applyFill="1" applyBorder="1" applyAlignment="1" applyProtection="1">
      <alignment horizontal="center" vertical="center"/>
      <protection locked="0"/>
    </xf>
    <xf numFmtId="0" fontId="4" fillId="13" borderId="17" xfId="0" applyFont="1" applyFill="1" applyBorder="1" applyAlignment="1" applyProtection="1">
      <alignment vertical="center"/>
      <protection locked="0"/>
    </xf>
    <xf numFmtId="0" fontId="4" fillId="10" borderId="50" xfId="0" applyFont="1" applyFill="1" applyBorder="1" applyAlignment="1" applyProtection="1">
      <alignment vertical="center"/>
      <protection locked="0"/>
    </xf>
    <xf numFmtId="0" fontId="4" fillId="13" borderId="50" xfId="0" applyFont="1" applyFill="1" applyBorder="1" applyAlignment="1" applyProtection="1">
      <alignment vertical="center"/>
      <protection locked="0"/>
    </xf>
    <xf numFmtId="0" fontId="4" fillId="10" borderId="71" xfId="0" applyFont="1" applyFill="1" applyBorder="1" applyAlignment="1" applyProtection="1">
      <alignment vertical="center"/>
      <protection locked="0"/>
    </xf>
    <xf numFmtId="0" fontId="4" fillId="10" borderId="68" xfId="0" applyFont="1" applyFill="1" applyBorder="1" applyAlignment="1" applyProtection="1">
      <alignment vertical="center"/>
      <protection locked="0"/>
    </xf>
    <xf numFmtId="0" fontId="4" fillId="10" borderId="17" xfId="0" applyFont="1" applyFill="1" applyBorder="1" applyAlignment="1" applyProtection="1">
      <alignment vertical="center"/>
      <protection locked="0"/>
    </xf>
    <xf numFmtId="0" fontId="4" fillId="13" borderId="4" xfId="0" applyFont="1" applyFill="1" applyBorder="1" applyAlignment="1" applyProtection="1">
      <alignment vertical="center"/>
      <protection locked="0"/>
    </xf>
    <xf numFmtId="0" fontId="4" fillId="10" borderId="19" xfId="0" applyFont="1" applyFill="1" applyBorder="1" applyAlignment="1" applyProtection="1">
      <alignment vertical="center"/>
      <protection locked="0"/>
    </xf>
    <xf numFmtId="0" fontId="4" fillId="13" borderId="19" xfId="0" applyFont="1" applyFill="1" applyBorder="1" applyAlignment="1" applyProtection="1">
      <alignment vertical="center"/>
      <protection locked="0"/>
    </xf>
    <xf numFmtId="0" fontId="4" fillId="10" borderId="75" xfId="0" applyFont="1" applyFill="1" applyBorder="1" applyAlignment="1" applyProtection="1">
      <alignment vertical="center"/>
      <protection locked="0"/>
    </xf>
    <xf numFmtId="0" fontId="4" fillId="10" borderId="79" xfId="0" applyFont="1" applyFill="1" applyBorder="1" applyAlignment="1" applyProtection="1">
      <alignment vertical="center"/>
      <protection locked="0"/>
    </xf>
    <xf numFmtId="0" fontId="4" fillId="10" borderId="4" xfId="0" applyFont="1" applyFill="1" applyBorder="1" applyAlignment="1" applyProtection="1">
      <alignment vertical="center"/>
      <protection locked="0"/>
    </xf>
    <xf numFmtId="0" fontId="6" fillId="8" borderId="61" xfId="0" applyFont="1" applyFill="1" applyBorder="1" applyAlignment="1" applyProtection="1">
      <alignment horizontal="center" vertical="center"/>
      <protection locked="0"/>
    </xf>
    <xf numFmtId="0" fontId="6" fillId="13" borderId="61" xfId="0" applyFont="1" applyFill="1" applyBorder="1" applyAlignment="1" applyProtection="1">
      <alignment horizontal="center" vertical="center"/>
      <protection locked="0"/>
    </xf>
    <xf numFmtId="0" fontId="6" fillId="8" borderId="70" xfId="0" applyFont="1" applyFill="1" applyBorder="1" applyAlignment="1" applyProtection="1">
      <alignment horizontal="center" vertical="center"/>
      <protection locked="0"/>
    </xf>
    <xf numFmtId="0" fontId="19" fillId="8" borderId="63" xfId="0" applyFont="1" applyFill="1" applyBorder="1" applyAlignment="1" applyProtection="1">
      <alignment horizontal="center" vertical="center"/>
      <protection locked="0"/>
    </xf>
    <xf numFmtId="0" fontId="6" fillId="8" borderId="67" xfId="0" applyFont="1" applyFill="1" applyBorder="1" applyAlignment="1" applyProtection="1">
      <alignment horizontal="center" vertical="center"/>
      <protection locked="0"/>
    </xf>
    <xf numFmtId="0" fontId="6" fillId="8" borderId="63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right"/>
    </xf>
    <xf numFmtId="0" fontId="21" fillId="0" borderId="0" xfId="0" applyFont="1" applyBorder="1" applyAlignment="1">
      <alignment vertical="center" textRotation="255"/>
    </xf>
    <xf numFmtId="0" fontId="21" fillId="0" borderId="0" xfId="0" applyFont="1" applyBorder="1" applyAlignment="1">
      <alignment horizontal="center" vertical="center" textRotation="255"/>
    </xf>
    <xf numFmtId="0" fontId="21" fillId="0" borderId="1" xfId="0" applyFont="1" applyBorder="1" applyAlignment="1">
      <alignment vertical="center" shrinkToFit="1"/>
    </xf>
    <xf numFmtId="0" fontId="24" fillId="0" borderId="0" xfId="0" applyFont="1" applyBorder="1" applyAlignment="1"/>
    <xf numFmtId="0" fontId="21" fillId="0" borderId="0" xfId="0" applyFont="1" applyBorder="1" applyAlignment="1">
      <alignment vertical="center" shrinkToFit="1"/>
    </xf>
    <xf numFmtId="0" fontId="24" fillId="0" borderId="2" xfId="0" applyFont="1" applyBorder="1" applyAlignment="1">
      <alignment horizontal="left" vertical="center"/>
    </xf>
    <xf numFmtId="0" fontId="20" fillId="0" borderId="117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149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0" fillId="0" borderId="153" xfId="0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/>
    </xf>
    <xf numFmtId="0" fontId="21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89" xfId="0" applyFont="1" applyBorder="1" applyAlignment="1">
      <alignment vertical="center"/>
    </xf>
    <xf numFmtId="0" fontId="24" fillId="0" borderId="176" xfId="0" applyFont="1" applyBorder="1" applyAlignment="1">
      <alignment horizontal="center" wrapText="1"/>
    </xf>
    <xf numFmtId="0" fontId="24" fillId="0" borderId="176" xfId="0" applyFont="1" applyBorder="1" applyAlignment="1">
      <alignment wrapText="1"/>
    </xf>
    <xf numFmtId="0" fontId="24" fillId="0" borderId="183" xfId="0" applyFont="1" applyBorder="1" applyAlignment="1"/>
    <xf numFmtId="0" fontId="20" fillId="0" borderId="202" xfId="0" applyFont="1" applyBorder="1" applyAlignment="1">
      <alignment horizontal="center" vertical="center" wrapText="1"/>
    </xf>
    <xf numFmtId="0" fontId="20" fillId="0" borderId="185" xfId="0" applyFont="1" applyBorder="1" applyAlignment="1"/>
    <xf numFmtId="0" fontId="20" fillId="0" borderId="190" xfId="0" applyFont="1" applyBorder="1" applyAlignment="1">
      <alignment horizontal="center" vertical="center"/>
    </xf>
    <xf numFmtId="0" fontId="20" fillId="0" borderId="207" xfId="0" applyFont="1" applyBorder="1" applyAlignment="1">
      <alignment vertical="center"/>
    </xf>
    <xf numFmtId="0" fontId="21" fillId="0" borderId="213" xfId="0" applyFont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1" fillId="0" borderId="176" xfId="0" applyFont="1" applyBorder="1" applyAlignment="1">
      <alignment vertical="center"/>
    </xf>
    <xf numFmtId="0" fontId="29" fillId="0" borderId="89" xfId="0" applyFont="1" applyFill="1" applyBorder="1" applyAlignment="1">
      <alignment vertical="center" wrapText="1"/>
    </xf>
    <xf numFmtId="0" fontId="21" fillId="0" borderId="218" xfId="0" applyFont="1" applyBorder="1" applyAlignment="1">
      <alignment horizontal="center" vertical="center" textRotation="255"/>
    </xf>
    <xf numFmtId="0" fontId="33" fillId="2" borderId="218" xfId="0" applyFont="1" applyFill="1" applyBorder="1" applyAlignment="1">
      <alignment horizontal="center" vertical="center"/>
    </xf>
    <xf numFmtId="0" fontId="21" fillId="2" borderId="218" xfId="0" applyFont="1" applyFill="1" applyBorder="1" applyAlignment="1">
      <alignment horizontal="center" vertical="center"/>
    </xf>
    <xf numFmtId="0" fontId="21" fillId="5" borderId="218" xfId="0" applyFont="1" applyFill="1" applyBorder="1" applyAlignment="1">
      <alignment vertical="center"/>
    </xf>
    <xf numFmtId="0" fontId="21" fillId="0" borderId="218" xfId="0" applyFont="1" applyBorder="1" applyAlignment="1">
      <alignment vertical="center"/>
    </xf>
    <xf numFmtId="0" fontId="21" fillId="0" borderId="10" xfId="0" applyFont="1" applyBorder="1" applyAlignment="1">
      <alignment vertical="center" shrinkToFit="1"/>
    </xf>
    <xf numFmtId="0" fontId="24" fillId="0" borderId="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Border="1"/>
    <xf numFmtId="0" fontId="6" fillId="4" borderId="0" xfId="0" applyFont="1" applyFill="1" applyBorder="1" applyProtection="1">
      <protection locked="0"/>
    </xf>
    <xf numFmtId="0" fontId="24" fillId="0" borderId="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14" borderId="48" xfId="0" applyFont="1" applyFill="1" applyBorder="1" applyAlignment="1">
      <alignment horizontal="center" vertical="center" wrapText="1"/>
    </xf>
    <xf numFmtId="0" fontId="10" fillId="12" borderId="0" xfId="0" applyFont="1" applyFill="1" applyBorder="1" applyAlignment="1">
      <alignment horizontal="center"/>
    </xf>
    <xf numFmtId="0" fontId="20" fillId="0" borderId="202" xfId="0" applyFont="1" applyBorder="1" applyAlignment="1">
      <alignment vertical="center" shrinkToFit="1"/>
    </xf>
    <xf numFmtId="0" fontId="20" fillId="0" borderId="228" xfId="0" applyFont="1" applyBorder="1" applyAlignment="1">
      <alignment vertical="center" shrinkToFit="1"/>
    </xf>
    <xf numFmtId="0" fontId="20" fillId="0" borderId="227" xfId="0" applyFont="1" applyBorder="1" applyAlignment="1">
      <alignment horizontal="center" vertical="center" shrinkToFit="1"/>
    </xf>
    <xf numFmtId="0" fontId="20" fillId="0" borderId="106" xfId="0" applyFont="1" applyBorder="1" applyAlignment="1">
      <alignment vertical="center" shrinkToFit="1"/>
    </xf>
    <xf numFmtId="0" fontId="20" fillId="0" borderId="234" xfId="0" applyFont="1" applyBorder="1" applyAlignment="1">
      <alignment vertical="center" shrinkToFit="1"/>
    </xf>
    <xf numFmtId="0" fontId="20" fillId="0" borderId="142" xfId="0" applyFont="1" applyBorder="1" applyAlignment="1">
      <alignment horizontal="center" vertical="center" shrinkToFit="1"/>
    </xf>
    <xf numFmtId="0" fontId="20" fillId="0" borderId="204" xfId="0" applyFont="1" applyBorder="1" applyAlignment="1">
      <alignment vertical="center" shrinkToFit="1"/>
    </xf>
    <xf numFmtId="0" fontId="20" fillId="0" borderId="9" xfId="0" applyFont="1" applyBorder="1" applyAlignment="1">
      <alignment vertical="center" shrinkToFit="1"/>
    </xf>
    <xf numFmtId="0" fontId="20" fillId="0" borderId="8" xfId="0" applyFont="1" applyBorder="1" applyAlignment="1">
      <alignment horizontal="center" vertical="center" shrinkToFit="1"/>
    </xf>
    <xf numFmtId="0" fontId="41" fillId="0" borderId="43" xfId="0" applyFont="1" applyFill="1" applyBorder="1" applyAlignment="1">
      <alignment horizontal="center" vertical="center" shrinkToFit="1"/>
    </xf>
    <xf numFmtId="0" fontId="49" fillId="0" borderId="228" xfId="0" applyFont="1" applyBorder="1" applyAlignment="1">
      <alignment horizontal="center" vertical="center" shrinkToFit="1"/>
    </xf>
    <xf numFmtId="0" fontId="49" fillId="0" borderId="106" xfId="0" applyFont="1" applyBorder="1" applyAlignment="1">
      <alignment horizontal="center" vertical="center" shrinkToFit="1"/>
    </xf>
    <xf numFmtId="0" fontId="49" fillId="0" borderId="228" xfId="0" applyFont="1" applyBorder="1" applyAlignment="1">
      <alignment horizontal="center" vertical="center" shrinkToFit="1"/>
    </xf>
    <xf numFmtId="0" fontId="49" fillId="0" borderId="106" xfId="0" applyFont="1" applyBorder="1" applyAlignment="1">
      <alignment horizontal="center" vertical="center" shrinkToFit="1"/>
    </xf>
    <xf numFmtId="0" fontId="6" fillId="8" borderId="239" xfId="0" applyFont="1" applyFill="1" applyBorder="1" applyAlignment="1" applyProtection="1">
      <alignment horizontal="center" vertical="center"/>
      <protection locked="0"/>
    </xf>
    <xf numFmtId="0" fontId="7" fillId="10" borderId="50" xfId="0" applyFont="1" applyFill="1" applyBorder="1" applyAlignment="1" applyProtection="1">
      <alignment vertical="center"/>
      <protection locked="0"/>
    </xf>
    <xf numFmtId="0" fontId="7" fillId="10" borderId="19" xfId="0" applyFont="1" applyFill="1" applyBorder="1" applyAlignment="1" applyProtection="1">
      <alignment vertical="center"/>
      <protection locked="0"/>
    </xf>
    <xf numFmtId="0" fontId="19" fillId="8" borderId="55" xfId="0" applyFont="1" applyFill="1" applyBorder="1" applyAlignment="1" applyProtection="1">
      <alignment horizontal="center" vertical="center"/>
      <protection locked="0"/>
    </xf>
    <xf numFmtId="0" fontId="24" fillId="2" borderId="10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right" vertical="center" wrapText="1"/>
    </xf>
    <xf numFmtId="0" fontId="6" fillId="4" borderId="246" xfId="0" applyFont="1" applyFill="1" applyBorder="1"/>
    <xf numFmtId="0" fontId="4" fillId="4" borderId="246" xfId="0" applyFont="1" applyFill="1" applyBorder="1"/>
    <xf numFmtId="0" fontId="10" fillId="10" borderId="54" xfId="0" applyFont="1" applyFill="1" applyBorder="1" applyAlignment="1">
      <alignment horizontal="center" shrinkToFit="1"/>
    </xf>
    <xf numFmtId="0" fontId="6" fillId="8" borderId="61" xfId="0" applyFont="1" applyFill="1" applyBorder="1" applyAlignment="1" applyProtection="1">
      <alignment horizontal="center" vertical="center" wrapText="1"/>
      <protection locked="0"/>
    </xf>
    <xf numFmtId="0" fontId="40" fillId="0" borderId="180" xfId="0" applyFont="1" applyBorder="1" applyAlignment="1">
      <alignment vertical="center" shrinkToFit="1"/>
    </xf>
    <xf numFmtId="0" fontId="41" fillId="0" borderId="43" xfId="0" applyFont="1" applyFill="1" applyBorder="1" applyAlignment="1">
      <alignment vertical="center" shrinkToFit="1"/>
    </xf>
    <xf numFmtId="0" fontId="6" fillId="8" borderId="58" xfId="0" applyFont="1" applyFill="1" applyBorder="1" applyAlignment="1">
      <alignment horizontal="center" vertical="center" shrinkToFit="1"/>
    </xf>
    <xf numFmtId="14" fontId="6" fillId="8" borderId="58" xfId="0" applyNumberFormat="1" applyFont="1" applyFill="1" applyBorder="1" applyAlignment="1">
      <alignment horizontal="center" vertical="center" shrinkToFit="1"/>
    </xf>
    <xf numFmtId="0" fontId="4" fillId="10" borderId="49" xfId="0" applyFont="1" applyFill="1" applyBorder="1" applyAlignment="1">
      <alignment horizontal="center" vertical="center" shrinkToFit="1"/>
    </xf>
    <xf numFmtId="14" fontId="4" fillId="10" borderId="49" xfId="0" applyNumberFormat="1" applyFont="1" applyFill="1" applyBorder="1" applyAlignment="1">
      <alignment horizontal="center" vertical="center" shrinkToFit="1"/>
    </xf>
    <xf numFmtId="0" fontId="4" fillId="10" borderId="19" xfId="0" applyFont="1" applyFill="1" applyBorder="1" applyAlignment="1">
      <alignment horizontal="center" vertical="center" shrinkToFit="1"/>
    </xf>
    <xf numFmtId="0" fontId="13" fillId="10" borderId="19" xfId="0" applyFont="1" applyFill="1" applyBorder="1" applyAlignment="1">
      <alignment horizontal="center" vertical="center" shrinkToFit="1"/>
    </xf>
    <xf numFmtId="14" fontId="4" fillId="10" borderId="19" xfId="0" applyNumberFormat="1" applyFont="1" applyFill="1" applyBorder="1" applyAlignment="1">
      <alignment horizontal="center" vertical="center" shrinkToFit="1"/>
    </xf>
    <xf numFmtId="0" fontId="12" fillId="7" borderId="59" xfId="0" applyFont="1" applyFill="1" applyBorder="1" applyAlignment="1">
      <alignment vertical="center" shrinkToFit="1"/>
    </xf>
    <xf numFmtId="0" fontId="4" fillId="7" borderId="49" xfId="0" applyFont="1" applyFill="1" applyBorder="1" applyAlignment="1">
      <alignment vertical="center" shrinkToFit="1"/>
    </xf>
    <xf numFmtId="0" fontId="4" fillId="7" borderId="19" xfId="0" applyFont="1" applyFill="1" applyBorder="1" applyAlignment="1">
      <alignment vertical="center" shrinkToFit="1"/>
    </xf>
    <xf numFmtId="176" fontId="42" fillId="0" borderId="176" xfId="0" applyNumberFormat="1" applyFont="1" applyBorder="1" applyAlignment="1">
      <alignment vertical="center" shrinkToFit="1"/>
    </xf>
    <xf numFmtId="176" fontId="42" fillId="0" borderId="1" xfId="0" applyNumberFormat="1" applyFont="1" applyBorder="1" applyAlignment="1">
      <alignment vertical="center" shrinkToFit="1"/>
    </xf>
    <xf numFmtId="0" fontId="11" fillId="8" borderId="63" xfId="0" applyFont="1" applyFill="1" applyBorder="1" applyAlignment="1" applyProtection="1">
      <alignment horizontal="center" vertical="center" shrinkToFit="1"/>
      <protection locked="0"/>
    </xf>
    <xf numFmtId="14" fontId="11" fillId="8" borderId="70" xfId="0" applyNumberFormat="1" applyFont="1" applyFill="1" applyBorder="1" applyAlignment="1" applyProtection="1">
      <alignment horizontal="center" vertical="center" shrinkToFit="1"/>
      <protection locked="0"/>
    </xf>
    <xf numFmtId="0" fontId="11" fillId="8" borderId="67" xfId="0" applyFont="1" applyFill="1" applyBorder="1" applyAlignment="1" applyProtection="1">
      <alignment horizontal="center" vertical="center" shrinkToFit="1"/>
      <protection locked="0"/>
    </xf>
    <xf numFmtId="0" fontId="4" fillId="13" borderId="63" xfId="0" applyFont="1" applyFill="1" applyBorder="1" applyAlignment="1" applyProtection="1">
      <alignment horizontal="center" vertical="center" shrinkToFit="1"/>
      <protection locked="0"/>
    </xf>
    <xf numFmtId="0" fontId="6" fillId="8" borderId="61" xfId="0" applyFont="1" applyFill="1" applyBorder="1" applyAlignment="1" applyProtection="1">
      <alignment horizontal="center" vertical="center" shrinkToFit="1"/>
      <protection locked="0"/>
    </xf>
    <xf numFmtId="0" fontId="6" fillId="13" borderId="61" xfId="0" applyFont="1" applyFill="1" applyBorder="1" applyAlignment="1" applyProtection="1">
      <alignment horizontal="center" vertical="center" shrinkToFit="1"/>
      <protection locked="0"/>
    </xf>
    <xf numFmtId="0" fontId="6" fillId="8" borderId="70" xfId="0" applyFont="1" applyFill="1" applyBorder="1" applyAlignment="1" applyProtection="1">
      <alignment horizontal="center" vertical="center" shrinkToFit="1"/>
      <protection locked="0"/>
    </xf>
    <xf numFmtId="0" fontId="19" fillId="8" borderId="63" xfId="0" applyFont="1" applyFill="1" applyBorder="1" applyAlignment="1" applyProtection="1">
      <alignment horizontal="center" vertical="center" shrinkToFit="1"/>
      <protection locked="0"/>
    </xf>
    <xf numFmtId="0" fontId="6" fillId="8" borderId="67" xfId="0" applyFont="1" applyFill="1" applyBorder="1" applyAlignment="1" applyProtection="1">
      <alignment horizontal="center" vertical="center" shrinkToFit="1"/>
      <protection locked="0"/>
    </xf>
    <xf numFmtId="0" fontId="6" fillId="8" borderId="63" xfId="0" applyFont="1" applyFill="1" applyBorder="1" applyAlignment="1" applyProtection="1">
      <alignment horizontal="center" vertical="center" shrinkToFit="1"/>
      <protection locked="0"/>
    </xf>
    <xf numFmtId="0" fontId="6" fillId="8" borderId="239" xfId="0" applyFont="1" applyFill="1" applyBorder="1" applyAlignment="1" applyProtection="1">
      <alignment horizontal="center" vertical="center" shrinkToFit="1"/>
      <protection locked="0"/>
    </xf>
    <xf numFmtId="0" fontId="19" fillId="8" borderId="55" xfId="0" applyFont="1" applyFill="1" applyBorder="1" applyAlignment="1" applyProtection="1">
      <alignment horizontal="center" vertical="center" shrinkToFit="1"/>
      <protection locked="0"/>
    </xf>
    <xf numFmtId="0" fontId="4" fillId="10" borderId="17" xfId="0" applyFont="1" applyFill="1" applyBorder="1" applyAlignment="1" applyProtection="1">
      <alignment horizontal="center" vertical="center" shrinkToFit="1"/>
    </xf>
    <xf numFmtId="0" fontId="4" fillId="10" borderId="71" xfId="0" applyFont="1" applyFill="1" applyBorder="1" applyAlignment="1" applyProtection="1">
      <alignment horizontal="center" vertical="center" shrinkToFit="1"/>
    </xf>
    <xf numFmtId="0" fontId="4" fillId="10" borderId="17" xfId="0" applyFont="1" applyFill="1" applyBorder="1" applyAlignment="1" applyProtection="1">
      <alignment horizontal="center" vertical="center" shrinkToFit="1"/>
      <protection locked="0"/>
    </xf>
    <xf numFmtId="0" fontId="4" fillId="10" borderId="68" xfId="0" applyFont="1" applyFill="1" applyBorder="1" applyAlignment="1" applyProtection="1">
      <alignment horizontal="center" vertical="center" shrinkToFit="1"/>
      <protection locked="0"/>
    </xf>
    <xf numFmtId="0" fontId="4" fillId="13" borderId="17" xfId="0" applyFont="1" applyFill="1" applyBorder="1" applyAlignment="1" applyProtection="1">
      <alignment vertical="center" shrinkToFit="1"/>
      <protection locked="0"/>
    </xf>
    <xf numFmtId="0" fontId="4" fillId="10" borderId="50" xfId="0" applyFont="1" applyFill="1" applyBorder="1" applyAlignment="1" applyProtection="1">
      <alignment vertical="center" shrinkToFit="1"/>
      <protection locked="0"/>
    </xf>
    <xf numFmtId="0" fontId="4" fillId="13" borderId="50" xfId="0" applyFont="1" applyFill="1" applyBorder="1" applyAlignment="1" applyProtection="1">
      <alignment vertical="center" shrinkToFit="1"/>
      <protection locked="0"/>
    </xf>
    <xf numFmtId="0" fontId="4" fillId="10" borderId="71" xfId="0" applyFont="1" applyFill="1" applyBorder="1" applyAlignment="1" applyProtection="1">
      <alignment vertical="center" shrinkToFit="1"/>
      <protection locked="0"/>
    </xf>
    <xf numFmtId="0" fontId="7" fillId="10" borderId="17" xfId="0" applyFont="1" applyFill="1" applyBorder="1" applyAlignment="1" applyProtection="1">
      <alignment horizontal="center" vertical="center" shrinkToFit="1"/>
      <protection locked="0"/>
    </xf>
    <xf numFmtId="0" fontId="4" fillId="10" borderId="68" xfId="0" applyFont="1" applyFill="1" applyBorder="1" applyAlignment="1" applyProtection="1">
      <alignment vertical="center" shrinkToFit="1"/>
      <protection locked="0"/>
    </xf>
    <xf numFmtId="0" fontId="4" fillId="10" borderId="17" xfId="0" applyFont="1" applyFill="1" applyBorder="1" applyAlignment="1" applyProtection="1">
      <alignment vertical="center" shrinkToFit="1"/>
      <protection locked="0"/>
    </xf>
    <xf numFmtId="0" fontId="4" fillId="10" borderId="4" xfId="0" applyFont="1" applyFill="1" applyBorder="1" applyAlignment="1" applyProtection="1">
      <alignment horizontal="center" vertical="center" shrinkToFit="1"/>
      <protection locked="0"/>
    </xf>
    <xf numFmtId="0" fontId="7" fillId="10" borderId="50" xfId="0" applyFont="1" applyFill="1" applyBorder="1" applyAlignment="1" applyProtection="1">
      <alignment vertical="center" shrinkToFit="1"/>
      <protection locked="0"/>
    </xf>
    <xf numFmtId="0" fontId="4" fillId="13" borderId="4" xfId="0" applyFont="1" applyFill="1" applyBorder="1" applyAlignment="1" applyProtection="1">
      <alignment vertical="center" shrinkToFit="1"/>
      <protection locked="0"/>
    </xf>
    <xf numFmtId="0" fontId="4" fillId="10" borderId="19" xfId="0" applyFont="1" applyFill="1" applyBorder="1" applyAlignment="1" applyProtection="1">
      <alignment vertical="center" shrinkToFit="1"/>
      <protection locked="0"/>
    </xf>
    <xf numFmtId="0" fontId="4" fillId="13" borderId="19" xfId="0" applyFont="1" applyFill="1" applyBorder="1" applyAlignment="1" applyProtection="1">
      <alignment vertical="center" shrinkToFit="1"/>
      <protection locked="0"/>
    </xf>
    <xf numFmtId="0" fontId="4" fillId="10" borderId="75" xfId="0" applyFont="1" applyFill="1" applyBorder="1" applyAlignment="1" applyProtection="1">
      <alignment vertical="center" shrinkToFit="1"/>
      <protection locked="0"/>
    </xf>
    <xf numFmtId="0" fontId="7" fillId="10" borderId="4" xfId="0" applyFont="1" applyFill="1" applyBorder="1" applyAlignment="1" applyProtection="1">
      <alignment horizontal="center" vertical="center" shrinkToFit="1"/>
      <protection locked="0"/>
    </xf>
    <xf numFmtId="0" fontId="4" fillId="10" borderId="79" xfId="0" applyFont="1" applyFill="1" applyBorder="1" applyAlignment="1" applyProtection="1">
      <alignment vertical="center" shrinkToFit="1"/>
      <protection locked="0"/>
    </xf>
    <xf numFmtId="0" fontId="4" fillId="10" borderId="4" xfId="0" applyFont="1" applyFill="1" applyBorder="1" applyAlignment="1" applyProtection="1">
      <alignment vertical="center" shrinkToFit="1"/>
      <protection locked="0"/>
    </xf>
    <xf numFmtId="0" fontId="7" fillId="10" borderId="19" xfId="0" applyFont="1" applyFill="1" applyBorder="1" applyAlignment="1" applyProtection="1">
      <alignment vertical="center" shrinkToFit="1"/>
      <protection locked="0"/>
    </xf>
    <xf numFmtId="0" fontId="20" fillId="0" borderId="9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6" xfId="0" applyFont="1" applyBorder="1" applyAlignment="1">
      <alignment horizontal="left" vertical="center" shrinkToFit="1"/>
    </xf>
    <xf numFmtId="0" fontId="20" fillId="0" borderId="106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152" xfId="0" applyFont="1" applyBorder="1" applyAlignment="1">
      <alignment horizontal="center" vertical="center" shrinkToFit="1"/>
    </xf>
    <xf numFmtId="0" fontId="24" fillId="0" borderId="154" xfId="0" applyFont="1" applyBorder="1" applyAlignment="1">
      <alignment horizontal="center" vertical="center" shrinkToFit="1"/>
    </xf>
    <xf numFmtId="0" fontId="24" fillId="0" borderId="155" xfId="0" applyFont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21" fillId="0" borderId="46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39" xfId="0" applyFont="1" applyFill="1" applyBorder="1" applyAlignment="1">
      <alignment horizontal="right" vertical="center"/>
    </xf>
    <xf numFmtId="0" fontId="20" fillId="0" borderId="134" xfId="0" applyFont="1" applyFill="1" applyBorder="1" applyAlignment="1">
      <alignment horizontal="right" vertical="center"/>
    </xf>
    <xf numFmtId="0" fontId="20" fillId="0" borderId="140" xfId="0" applyFont="1" applyFill="1" applyBorder="1" applyAlignment="1">
      <alignment horizontal="right" vertical="center"/>
    </xf>
    <xf numFmtId="0" fontId="25" fillId="0" borderId="142" xfId="0" applyFont="1" applyFill="1" applyBorder="1" applyAlignment="1">
      <alignment horizontal="right" vertical="center"/>
    </xf>
    <xf numFmtId="0" fontId="25" fillId="0" borderId="106" xfId="0" applyFont="1" applyFill="1" applyBorder="1" applyAlignment="1">
      <alignment horizontal="right" vertical="center"/>
    </xf>
    <xf numFmtId="0" fontId="25" fillId="0" borderId="122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13" xfId="0" applyFont="1" applyFill="1" applyBorder="1" applyAlignment="1">
      <alignment horizontal="right" vertical="center"/>
    </xf>
    <xf numFmtId="0" fontId="25" fillId="0" borderId="25" xfId="0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 vertical="center"/>
    </xf>
    <xf numFmtId="0" fontId="25" fillId="0" borderId="133" xfId="0" applyFont="1" applyFill="1" applyBorder="1" applyAlignment="1">
      <alignment horizontal="right" vertical="center"/>
    </xf>
    <xf numFmtId="0" fontId="20" fillId="0" borderId="151" xfId="0" applyFont="1" applyFill="1" applyBorder="1" applyAlignment="1">
      <alignment horizontal="right" vertical="center"/>
    </xf>
    <xf numFmtId="0" fontId="20" fillId="0" borderId="143" xfId="0" applyFont="1" applyFill="1" applyBorder="1" applyAlignment="1">
      <alignment horizontal="right" vertical="center"/>
    </xf>
    <xf numFmtId="0" fontId="20" fillId="0" borderId="144" xfId="0" applyFont="1" applyFill="1" applyBorder="1" applyAlignment="1">
      <alignment horizontal="right" vertical="center"/>
    </xf>
    <xf numFmtId="0" fontId="25" fillId="0" borderId="142" xfId="0" applyFont="1" applyFill="1" applyBorder="1" applyAlignment="1">
      <alignment horizontal="right" vertical="center" shrinkToFit="1"/>
    </xf>
    <xf numFmtId="0" fontId="25" fillId="0" borderId="106" xfId="0" applyFont="1" applyFill="1" applyBorder="1" applyAlignment="1">
      <alignment horizontal="right" vertical="center" shrinkToFit="1"/>
    </xf>
    <xf numFmtId="0" fontId="25" fillId="0" borderId="107" xfId="0" applyFont="1" applyFill="1" applyBorder="1" applyAlignment="1">
      <alignment horizontal="right" vertical="center" shrinkToFit="1"/>
    </xf>
    <xf numFmtId="0" fontId="25" fillId="0" borderId="8" xfId="0" applyFont="1" applyFill="1" applyBorder="1" applyAlignment="1">
      <alignment horizontal="right" vertical="center" shrinkToFit="1"/>
    </xf>
    <xf numFmtId="0" fontId="25" fillId="0" borderId="9" xfId="0" applyFont="1" applyFill="1" applyBorder="1" applyAlignment="1">
      <alignment horizontal="right" vertical="center" shrinkToFit="1"/>
    </xf>
    <xf numFmtId="0" fontId="25" fillId="0" borderId="141" xfId="0" applyFont="1" applyFill="1" applyBorder="1" applyAlignment="1">
      <alignment horizontal="right" vertical="center" shrinkToFit="1"/>
    </xf>
    <xf numFmtId="0" fontId="25" fillId="0" borderId="25" xfId="0" applyFont="1" applyFill="1" applyBorder="1" applyAlignment="1">
      <alignment horizontal="right" vertical="center" shrinkToFit="1"/>
    </xf>
    <xf numFmtId="0" fontId="25" fillId="0" borderId="15" xfId="0" applyFont="1" applyFill="1" applyBorder="1" applyAlignment="1">
      <alignment horizontal="right" vertical="center" shrinkToFit="1"/>
    </xf>
    <xf numFmtId="0" fontId="25" fillId="0" borderId="109" xfId="0" applyFont="1" applyFill="1" applyBorder="1" applyAlignment="1">
      <alignment horizontal="right" vertical="center" shrinkToFit="1"/>
    </xf>
    <xf numFmtId="0" fontId="25" fillId="0" borderId="131" xfId="0" applyFont="1" applyFill="1" applyBorder="1" applyAlignment="1">
      <alignment horizontal="right" vertical="center" shrinkToFit="1"/>
    </xf>
    <xf numFmtId="0" fontId="25" fillId="0" borderId="1" xfId="0" applyFont="1" applyFill="1" applyBorder="1" applyAlignment="1">
      <alignment horizontal="right" vertical="center" shrinkToFit="1"/>
    </xf>
    <xf numFmtId="0" fontId="25" fillId="0" borderId="104" xfId="0" applyFont="1" applyFill="1" applyBorder="1" applyAlignment="1">
      <alignment horizontal="right" vertical="center" shrinkToFit="1"/>
    </xf>
    <xf numFmtId="0" fontId="25" fillId="0" borderId="20" xfId="0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horizontal="right" vertical="center" shrinkToFit="1"/>
    </xf>
    <xf numFmtId="0" fontId="25" fillId="0" borderId="103" xfId="0" applyFont="1" applyFill="1" applyBorder="1" applyAlignment="1">
      <alignment horizontal="right" vertical="center" shrinkToFit="1"/>
    </xf>
    <xf numFmtId="0" fontId="20" fillId="0" borderId="221" xfId="0" applyFont="1" applyFill="1" applyBorder="1" applyAlignment="1">
      <alignment horizontal="right" vertical="center"/>
    </xf>
    <xf numFmtId="0" fontId="20" fillId="0" borderId="222" xfId="0" applyFont="1" applyFill="1" applyBorder="1" applyAlignment="1">
      <alignment horizontal="right" vertical="center"/>
    </xf>
    <xf numFmtId="0" fontId="20" fillId="0" borderId="223" xfId="0" applyFont="1" applyFill="1" applyBorder="1" applyAlignment="1">
      <alignment horizontal="right" vertical="center"/>
    </xf>
    <xf numFmtId="0" fontId="20" fillId="0" borderId="178" xfId="0" applyFont="1" applyBorder="1" applyAlignment="1">
      <alignment horizontal="center" vertical="center"/>
    </xf>
    <xf numFmtId="0" fontId="20" fillId="0" borderId="180" xfId="0" applyFont="1" applyBorder="1" applyAlignment="1">
      <alignment horizontal="center" vertical="center"/>
    </xf>
    <xf numFmtId="0" fontId="20" fillId="0" borderId="179" xfId="0" applyFont="1" applyBorder="1" applyAlignment="1">
      <alignment horizontal="center" vertical="center"/>
    </xf>
    <xf numFmtId="0" fontId="21" fillId="0" borderId="114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/>
    </xf>
    <xf numFmtId="0" fontId="21" fillId="0" borderId="115" xfId="0" applyFont="1" applyFill="1" applyBorder="1" applyAlignment="1">
      <alignment horizontal="center" vertical="center"/>
    </xf>
    <xf numFmtId="0" fontId="21" fillId="0" borderId="180" xfId="0" applyFont="1" applyBorder="1" applyAlignment="1">
      <alignment horizontal="center" vertical="center" shrinkToFit="1"/>
    </xf>
    <xf numFmtId="0" fontId="21" fillId="0" borderId="181" xfId="0" applyFont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0" fontId="26" fillId="0" borderId="44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top" wrapText="1"/>
    </xf>
    <xf numFmtId="0" fontId="21" fillId="12" borderId="175" xfId="0" applyFont="1" applyFill="1" applyBorder="1" applyAlignment="1">
      <alignment horizontal="center" vertical="center" wrapText="1"/>
    </xf>
    <xf numFmtId="0" fontId="21" fillId="12" borderId="176" xfId="0" applyFont="1" applyFill="1" applyBorder="1" applyAlignment="1">
      <alignment horizontal="center" vertical="center" wrapText="1"/>
    </xf>
    <xf numFmtId="0" fontId="21" fillId="12" borderId="177" xfId="0" applyFont="1" applyFill="1" applyBorder="1" applyAlignment="1">
      <alignment horizontal="center" vertical="center" wrapText="1"/>
    </xf>
    <xf numFmtId="0" fontId="21" fillId="12" borderId="184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12" borderId="17" xfId="0" applyFont="1" applyFill="1" applyBorder="1" applyAlignment="1">
      <alignment horizontal="center" vertical="center" wrapText="1"/>
    </xf>
    <xf numFmtId="0" fontId="21" fillId="12" borderId="182" xfId="0" applyFont="1" applyFill="1" applyBorder="1" applyAlignment="1">
      <alignment horizontal="center" vertical="center" wrapText="1"/>
    </xf>
    <xf numFmtId="0" fontId="21" fillId="12" borderId="176" xfId="0" applyFont="1" applyFill="1" applyBorder="1" applyAlignment="1">
      <alignment horizontal="center" vertical="center"/>
    </xf>
    <xf numFmtId="0" fontId="21" fillId="12" borderId="177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1" fillId="12" borderId="1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0" borderId="146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201" xfId="0" applyFont="1" applyBorder="1" applyAlignment="1">
      <alignment horizontal="left" vertical="center" wrapText="1"/>
    </xf>
    <xf numFmtId="0" fontId="20" fillId="0" borderId="17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 textRotation="255"/>
    </xf>
    <xf numFmtId="0" fontId="21" fillId="0" borderId="27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textRotation="255"/>
    </xf>
    <xf numFmtId="0" fontId="21" fillId="0" borderId="14" xfId="0" applyFont="1" applyBorder="1" applyAlignment="1">
      <alignment horizontal="center" vertical="center" textRotation="255"/>
    </xf>
    <xf numFmtId="0" fontId="21" fillId="0" borderId="21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textRotation="255"/>
    </xf>
    <xf numFmtId="0" fontId="35" fillId="18" borderId="176" xfId="0" applyFont="1" applyFill="1" applyBorder="1" applyAlignment="1">
      <alignment horizontal="center" vertical="center" wrapText="1"/>
    </xf>
    <xf numFmtId="0" fontId="21" fillId="18" borderId="176" xfId="0" applyFont="1" applyFill="1" applyBorder="1" applyAlignment="1">
      <alignment horizontal="center" vertical="center" wrapText="1"/>
    </xf>
    <xf numFmtId="0" fontId="21" fillId="18" borderId="196" xfId="0" applyFont="1" applyFill="1" applyBorder="1" applyAlignment="1">
      <alignment horizontal="center" vertical="center" wrapText="1"/>
    </xf>
    <xf numFmtId="0" fontId="21" fillId="18" borderId="0" xfId="0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center" vertical="center" wrapText="1"/>
    </xf>
    <xf numFmtId="0" fontId="21" fillId="18" borderId="1" xfId="0" applyFont="1" applyFill="1" applyBorder="1" applyAlignment="1">
      <alignment horizontal="center" vertical="center" wrapText="1"/>
    </xf>
    <xf numFmtId="0" fontId="21" fillId="18" borderId="132" xfId="0" applyFont="1" applyFill="1" applyBorder="1" applyAlignment="1">
      <alignment horizontal="center" vertical="center" wrapText="1"/>
    </xf>
    <xf numFmtId="0" fontId="21" fillId="18" borderId="89" xfId="0" applyFont="1" applyFill="1" applyBorder="1" applyAlignment="1">
      <alignment horizontal="center" vertical="center" wrapText="1"/>
    </xf>
    <xf numFmtId="0" fontId="21" fillId="18" borderId="192" xfId="0" applyFont="1" applyFill="1" applyBorder="1" applyAlignment="1">
      <alignment horizontal="center" vertical="center" wrapText="1"/>
    </xf>
    <xf numFmtId="0" fontId="21" fillId="18" borderId="205" xfId="0" applyFont="1" applyFill="1" applyBorder="1" applyAlignment="1">
      <alignment horizontal="center" vertical="center" wrapText="1"/>
    </xf>
    <xf numFmtId="0" fontId="24" fillId="0" borderId="154" xfId="0" applyFont="1" applyBorder="1" applyAlignment="1">
      <alignment horizontal="center" vertical="center" wrapText="1"/>
    </xf>
    <xf numFmtId="0" fontId="24" fillId="0" borderId="155" xfId="0" applyFont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1" fillId="12" borderId="186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1" fillId="12" borderId="191" xfId="0" applyFont="1" applyFill="1" applyBorder="1" applyAlignment="1">
      <alignment horizontal="center" vertical="center" wrapText="1"/>
    </xf>
    <xf numFmtId="0" fontId="21" fillId="12" borderId="192" xfId="0" applyFont="1" applyFill="1" applyBorder="1" applyAlignment="1">
      <alignment horizontal="center" vertical="center" wrapText="1"/>
    </xf>
    <xf numFmtId="0" fontId="21" fillId="12" borderId="19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85" xfId="0" applyFont="1" applyFill="1" applyBorder="1" applyAlignment="1">
      <alignment horizontal="center" vertical="center" wrapText="1"/>
    </xf>
    <xf numFmtId="0" fontId="26" fillId="0" borderId="194" xfId="0" applyFont="1" applyFill="1" applyBorder="1" applyAlignment="1">
      <alignment horizontal="center" vertical="center" wrapText="1"/>
    </xf>
    <xf numFmtId="0" fontId="26" fillId="0" borderId="192" xfId="0" applyFont="1" applyFill="1" applyBorder="1" applyAlignment="1">
      <alignment horizontal="center" vertical="center" wrapText="1"/>
    </xf>
    <xf numFmtId="0" fontId="26" fillId="0" borderId="195" xfId="0" applyFont="1" applyFill="1" applyBorder="1" applyAlignment="1">
      <alignment horizontal="center" vertical="center" wrapText="1"/>
    </xf>
    <xf numFmtId="0" fontId="21" fillId="12" borderId="188" xfId="0" applyFont="1" applyFill="1" applyBorder="1" applyAlignment="1">
      <alignment horizontal="center" vertical="center" wrapText="1"/>
    </xf>
    <xf numFmtId="0" fontId="21" fillId="12" borderId="0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/>
    </xf>
    <xf numFmtId="0" fontId="21" fillId="12" borderId="6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27" fillId="3" borderId="160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27" fillId="3" borderId="147" xfId="0" applyFont="1" applyFill="1" applyBorder="1" applyAlignment="1">
      <alignment horizontal="center" vertical="center"/>
    </xf>
    <xf numFmtId="0" fontId="27" fillId="3" borderId="148" xfId="0" applyFont="1" applyFill="1" applyBorder="1" applyAlignment="1">
      <alignment horizontal="center" vertical="center"/>
    </xf>
    <xf numFmtId="0" fontId="27" fillId="3" borderId="187" xfId="0" applyFont="1" applyFill="1" applyBorder="1" applyAlignment="1">
      <alignment horizontal="center" vertical="center"/>
    </xf>
    <xf numFmtId="0" fontId="27" fillId="3" borderId="116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7" fillId="3" borderId="18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0" fillId="0" borderId="156" xfId="0" applyFont="1" applyFill="1" applyBorder="1" applyAlignment="1">
      <alignment horizontal="center" vertical="center" shrinkToFit="1"/>
    </xf>
    <xf numFmtId="0" fontId="20" fillId="0" borderId="146" xfId="0" applyFont="1" applyFill="1" applyBorder="1" applyAlignment="1">
      <alignment horizontal="center" vertical="center" shrinkToFit="1"/>
    </xf>
    <xf numFmtId="0" fontId="20" fillId="0" borderId="189" xfId="0" applyFont="1" applyFill="1" applyBorder="1" applyAlignment="1">
      <alignment horizontal="center" vertical="center" shrinkToFit="1"/>
    </xf>
    <xf numFmtId="0" fontId="20" fillId="0" borderId="88" xfId="0" applyFont="1" applyFill="1" applyBorder="1" applyAlignment="1">
      <alignment horizontal="center" vertical="center" shrinkToFit="1"/>
    </xf>
    <xf numFmtId="0" fontId="20" fillId="0" borderId="89" xfId="0" applyFont="1" applyFill="1" applyBorder="1" applyAlignment="1">
      <alignment horizontal="center" vertical="center" shrinkToFit="1"/>
    </xf>
    <xf numFmtId="0" fontId="20" fillId="0" borderId="190" xfId="0" applyFont="1" applyFill="1" applyBorder="1" applyAlignment="1">
      <alignment horizontal="center" vertical="center" shrinkToFit="1"/>
    </xf>
    <xf numFmtId="0" fontId="21" fillId="0" borderId="50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113" xfId="0" applyFont="1" applyFill="1" applyBorder="1" applyAlignment="1">
      <alignment horizontal="center" vertical="center"/>
    </xf>
    <xf numFmtId="0" fontId="24" fillId="23" borderId="134" xfId="0" applyFont="1" applyFill="1" applyBorder="1" applyAlignment="1">
      <alignment horizontal="center" vertical="center" wrapText="1"/>
    </xf>
    <xf numFmtId="0" fontId="24" fillId="23" borderId="134" xfId="0" applyFont="1" applyFill="1" applyBorder="1" applyAlignment="1">
      <alignment horizontal="center" vertical="center"/>
    </xf>
    <xf numFmtId="0" fontId="24" fillId="23" borderId="140" xfId="0" applyFont="1" applyFill="1" applyBorder="1" applyAlignment="1">
      <alignment horizontal="center" vertical="center"/>
    </xf>
    <xf numFmtId="0" fontId="24" fillId="23" borderId="106" xfId="0" applyFont="1" applyFill="1" applyBorder="1" applyAlignment="1">
      <alignment horizontal="center" vertical="center"/>
    </xf>
    <xf numFmtId="0" fontId="24" fillId="23" borderId="122" xfId="0" applyFont="1" applyFill="1" applyBorder="1" applyAlignment="1">
      <alignment horizontal="center" vertical="center"/>
    </xf>
    <xf numFmtId="0" fontId="25" fillId="3" borderId="170" xfId="0" applyFont="1" applyFill="1" applyBorder="1" applyAlignment="1">
      <alignment horizontal="center" vertical="center" wrapText="1"/>
    </xf>
    <xf numFmtId="0" fontId="25" fillId="3" borderId="219" xfId="0" applyFont="1" applyFill="1" applyBorder="1" applyAlignment="1">
      <alignment horizontal="center" vertical="center" wrapText="1"/>
    </xf>
    <xf numFmtId="0" fontId="25" fillId="3" borderId="102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108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220" xfId="0" applyFont="1" applyFill="1" applyBorder="1" applyAlignment="1">
      <alignment horizontal="center" vertical="center" wrapText="1"/>
    </xf>
    <xf numFmtId="0" fontId="25" fillId="3" borderId="134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4" fillId="23" borderId="171" xfId="0" applyFont="1" applyFill="1" applyBorder="1" applyAlignment="1">
      <alignment horizontal="center" vertical="center"/>
    </xf>
    <xf numFmtId="0" fontId="24" fillId="23" borderId="98" xfId="0" applyFont="1" applyFill="1" applyBorder="1" applyAlignment="1">
      <alignment horizontal="center" vertical="center"/>
    </xf>
    <xf numFmtId="0" fontId="24" fillId="23" borderId="172" xfId="0" applyFont="1" applyFill="1" applyBorder="1" applyAlignment="1">
      <alignment horizontal="center" vertical="center"/>
    </xf>
    <xf numFmtId="0" fontId="24" fillId="23" borderId="173" xfId="0" applyFont="1" applyFill="1" applyBorder="1" applyAlignment="1">
      <alignment horizontal="center" vertical="center"/>
    </xf>
    <xf numFmtId="0" fontId="24" fillId="23" borderId="110" xfId="0" applyFont="1" applyFill="1" applyBorder="1" applyAlignment="1">
      <alignment horizontal="center" vertical="center"/>
    </xf>
    <xf numFmtId="0" fontId="24" fillId="23" borderId="174" xfId="0" applyFont="1" applyFill="1" applyBorder="1" applyAlignment="1">
      <alignment horizontal="center" vertical="center"/>
    </xf>
    <xf numFmtId="0" fontId="24" fillId="22" borderId="1" xfId="0" applyFont="1" applyFill="1" applyBorder="1" applyAlignment="1">
      <alignment horizontal="center" vertical="center" wrapText="1"/>
    </xf>
    <xf numFmtId="0" fontId="24" fillId="22" borderId="26" xfId="0" applyFont="1" applyFill="1" applyBorder="1" applyAlignment="1">
      <alignment horizontal="center" vertical="center" wrapText="1"/>
    </xf>
    <xf numFmtId="0" fontId="21" fillId="3" borderId="136" xfId="0" applyFont="1" applyFill="1" applyBorder="1" applyAlignment="1">
      <alignment horizontal="center" vertical="center" wrapText="1"/>
    </xf>
    <xf numFmtId="0" fontId="21" fillId="3" borderId="137" xfId="0" applyFont="1" applyFill="1" applyBorder="1" applyAlignment="1">
      <alignment horizontal="center" vertical="center" wrapText="1"/>
    </xf>
    <xf numFmtId="0" fontId="21" fillId="3" borderId="138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/>
    </xf>
    <xf numFmtId="0" fontId="32" fillId="3" borderId="125" xfId="0" applyFont="1" applyFill="1" applyBorder="1" applyAlignment="1">
      <alignment horizontal="center"/>
    </xf>
    <xf numFmtId="0" fontId="32" fillId="3" borderId="118" xfId="0" applyFont="1" applyFill="1" applyBorder="1" applyAlignment="1">
      <alignment horizontal="center"/>
    </xf>
    <xf numFmtId="0" fontId="32" fillId="3" borderId="127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5" fillId="3" borderId="49" xfId="0" applyFont="1" applyFill="1" applyBorder="1" applyAlignment="1">
      <alignment horizontal="center" vertical="center" wrapText="1"/>
    </xf>
    <xf numFmtId="0" fontId="25" fillId="3" borderId="162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1" fillId="5" borderId="129" xfId="0" applyFont="1" applyFill="1" applyBorder="1" applyAlignment="1">
      <alignment horizontal="center" vertical="center"/>
    </xf>
    <xf numFmtId="0" fontId="21" fillId="5" borderId="16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21" xfId="0" applyFont="1" applyFill="1" applyBorder="1" applyAlignment="1">
      <alignment horizontal="center" vertical="center" wrapText="1"/>
    </xf>
    <xf numFmtId="0" fontId="25" fillId="3" borderId="106" xfId="0" applyFont="1" applyFill="1" applyBorder="1" applyAlignment="1">
      <alignment horizontal="center" vertical="center" wrapText="1"/>
    </xf>
    <xf numFmtId="0" fontId="25" fillId="3" borderId="105" xfId="0" applyFont="1" applyFill="1" applyBorder="1" applyAlignment="1">
      <alignment horizontal="center" vertical="center" wrapText="1"/>
    </xf>
    <xf numFmtId="0" fontId="25" fillId="3" borderId="135" xfId="0" applyFont="1" applyFill="1" applyBorder="1" applyAlignment="1">
      <alignment horizontal="center" vertical="center" wrapText="1"/>
    </xf>
    <xf numFmtId="0" fontId="21" fillId="0" borderId="100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101" xfId="0" applyFont="1" applyBorder="1" applyAlignment="1">
      <alignment horizontal="right"/>
    </xf>
    <xf numFmtId="0" fontId="21" fillId="0" borderId="105" xfId="0" applyFont="1" applyBorder="1" applyAlignment="1">
      <alignment horizontal="right"/>
    </xf>
    <xf numFmtId="0" fontId="21" fillId="0" borderId="106" xfId="0" applyFont="1" applyBorder="1" applyAlignment="1">
      <alignment horizontal="right"/>
    </xf>
    <xf numFmtId="0" fontId="21" fillId="0" borderId="107" xfId="0" applyFont="1" applyBorder="1" applyAlignment="1">
      <alignment horizontal="right"/>
    </xf>
    <xf numFmtId="0" fontId="28" fillId="0" borderId="0" xfId="0" applyFont="1" applyFill="1" applyBorder="1" applyAlignment="1">
      <alignment vertical="center" wrapText="1"/>
    </xf>
    <xf numFmtId="0" fontId="21" fillId="5" borderId="226" xfId="0" applyFont="1" applyFill="1" applyBorder="1" applyAlignment="1">
      <alignment horizontal="center" vertical="center"/>
    </xf>
    <xf numFmtId="0" fontId="21" fillId="5" borderId="110" xfId="0" applyFont="1" applyFill="1" applyBorder="1" applyAlignment="1">
      <alignment horizontal="center" vertical="center"/>
    </xf>
    <xf numFmtId="0" fontId="21" fillId="5" borderId="111" xfId="0" applyFont="1" applyFill="1" applyBorder="1" applyAlignment="1">
      <alignment horizontal="center" vertical="center"/>
    </xf>
    <xf numFmtId="0" fontId="21" fillId="5" borderId="225" xfId="0" applyFont="1" applyFill="1" applyBorder="1" applyAlignment="1">
      <alignment horizontal="center" vertical="center"/>
    </xf>
    <xf numFmtId="0" fontId="21" fillId="5" borderId="98" xfId="0" applyFont="1" applyFill="1" applyBorder="1" applyAlignment="1">
      <alignment horizontal="center" vertical="center"/>
    </xf>
    <xf numFmtId="0" fontId="21" fillId="5" borderId="99" xfId="0" applyFont="1" applyFill="1" applyBorder="1" applyAlignment="1">
      <alignment horizontal="center" vertical="center"/>
    </xf>
    <xf numFmtId="0" fontId="21" fillId="5" borderId="128" xfId="0" applyFont="1" applyFill="1" applyBorder="1" applyAlignment="1">
      <alignment horizontal="center" vertical="center"/>
    </xf>
    <xf numFmtId="0" fontId="21" fillId="5" borderId="167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6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16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21" fillId="0" borderId="124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125" xfId="0" applyFont="1" applyBorder="1" applyAlignment="1">
      <alignment horizontal="center"/>
    </xf>
    <xf numFmtId="0" fontId="21" fillId="5" borderId="130" xfId="0" applyFont="1" applyFill="1" applyBorder="1" applyAlignment="1">
      <alignment horizontal="center" vertical="center"/>
    </xf>
    <xf numFmtId="0" fontId="21" fillId="5" borderId="165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166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168" xfId="0" applyFont="1" applyFill="1" applyBorder="1" applyAlignment="1">
      <alignment horizontal="center" vertical="center"/>
    </xf>
    <xf numFmtId="0" fontId="25" fillId="3" borderId="50" xfId="0" applyFont="1" applyFill="1" applyBorder="1" applyAlignment="1">
      <alignment horizontal="center"/>
    </xf>
    <xf numFmtId="0" fontId="24" fillId="0" borderId="197" xfId="0" applyFont="1" applyBorder="1" applyAlignment="1">
      <alignment horizontal="center" vertical="center" wrapText="1"/>
    </xf>
    <xf numFmtId="0" fontId="24" fillId="0" borderId="198" xfId="0" applyFont="1" applyBorder="1" applyAlignment="1">
      <alignment horizontal="center" vertical="center" wrapText="1"/>
    </xf>
    <xf numFmtId="0" fontId="24" fillId="0" borderId="197" xfId="0" applyFont="1" applyBorder="1" applyAlignment="1">
      <alignment horizontal="center" vertical="center" shrinkToFit="1"/>
    </xf>
    <xf numFmtId="0" fontId="24" fillId="0" borderId="199" xfId="0" applyFont="1" applyBorder="1" applyAlignment="1">
      <alignment horizontal="center" vertical="center" shrinkToFit="1"/>
    </xf>
    <xf numFmtId="0" fontId="24" fillId="0" borderId="198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18" borderId="147" xfId="0" applyFont="1" applyFill="1" applyBorder="1" applyAlignment="1">
      <alignment horizontal="center" vertical="top" wrapText="1"/>
    </xf>
    <xf numFmtId="0" fontId="21" fillId="18" borderId="148" xfId="0" applyFont="1" applyFill="1" applyBorder="1" applyAlignment="1">
      <alignment horizontal="center" vertical="top" wrapText="1"/>
    </xf>
    <xf numFmtId="0" fontId="21" fillId="18" borderId="229" xfId="0" applyFont="1" applyFill="1" applyBorder="1" applyAlignment="1">
      <alignment horizontal="center" vertical="top" wrapText="1"/>
    </xf>
    <xf numFmtId="0" fontId="21" fillId="18" borderId="116" xfId="0" applyFont="1" applyFill="1" applyBorder="1" applyAlignment="1">
      <alignment horizontal="center" vertical="top" wrapText="1"/>
    </xf>
    <xf numFmtId="0" fontId="21" fillId="18" borderId="0" xfId="0" applyFont="1" applyFill="1" applyBorder="1" applyAlignment="1">
      <alignment horizontal="center" vertical="top" wrapText="1"/>
    </xf>
    <xf numFmtId="0" fontId="21" fillId="18" borderId="7" xfId="0" applyFont="1" applyFill="1" applyBorder="1" applyAlignment="1">
      <alignment horizontal="center" vertical="top" wrapText="1"/>
    </xf>
    <xf numFmtId="0" fontId="21" fillId="18" borderId="233" xfId="0" applyFont="1" applyFill="1" applyBorder="1" applyAlignment="1">
      <alignment horizontal="center" vertical="top" wrapText="1"/>
    </xf>
    <xf numFmtId="0" fontId="21" fillId="18" borderId="106" xfId="0" applyFont="1" applyFill="1" applyBorder="1" applyAlignment="1">
      <alignment horizontal="center" vertical="top" wrapText="1"/>
    </xf>
    <xf numFmtId="0" fontId="21" fillId="18" borderId="135" xfId="0" applyFont="1" applyFill="1" applyBorder="1" applyAlignment="1">
      <alignment horizontal="center" vertical="top" wrapText="1"/>
    </xf>
    <xf numFmtId="0" fontId="24" fillId="0" borderId="230" xfId="0" applyFont="1" applyBorder="1" applyAlignment="1">
      <alignment horizontal="center" vertical="center"/>
    </xf>
    <xf numFmtId="0" fontId="24" fillId="0" borderId="231" xfId="0" applyFont="1" applyBorder="1" applyAlignment="1">
      <alignment horizontal="center" vertical="center"/>
    </xf>
    <xf numFmtId="0" fontId="24" fillId="0" borderId="232" xfId="0" applyFont="1" applyBorder="1" applyAlignment="1">
      <alignment horizontal="center" vertical="center"/>
    </xf>
    <xf numFmtId="0" fontId="20" fillId="0" borderId="13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4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206" xfId="0" applyFont="1" applyBorder="1" applyAlignment="1">
      <alignment horizontal="left" vertical="center" wrapText="1"/>
    </xf>
    <xf numFmtId="0" fontId="20" fillId="0" borderId="192" xfId="0" applyFont="1" applyBorder="1" applyAlignment="1">
      <alignment horizontal="left" vertical="center" wrapText="1"/>
    </xf>
    <xf numFmtId="0" fontId="24" fillId="2" borderId="10" xfId="0" applyFont="1" applyFill="1" applyBorder="1" applyAlignment="1">
      <alignment horizontal="right" vertical="center"/>
    </xf>
    <xf numFmtId="0" fontId="24" fillId="2" borderId="160" xfId="0" applyFont="1" applyFill="1" applyBorder="1" applyAlignment="1">
      <alignment horizontal="right" vertical="center"/>
    </xf>
    <xf numFmtId="0" fontId="24" fillId="2" borderId="89" xfId="0" applyFont="1" applyFill="1" applyBorder="1" applyAlignment="1">
      <alignment horizontal="right" vertical="center"/>
    </xf>
    <xf numFmtId="0" fontId="24" fillId="2" borderId="90" xfId="0" applyFont="1" applyFill="1" applyBorder="1" applyAlignment="1">
      <alignment horizontal="right" vertical="center"/>
    </xf>
    <xf numFmtId="0" fontId="26" fillId="8" borderId="209" xfId="0" applyFont="1" applyFill="1" applyBorder="1" applyAlignment="1">
      <alignment horizontal="center" vertical="center"/>
    </xf>
    <xf numFmtId="0" fontId="26" fillId="8" borderId="214" xfId="0" applyFont="1" applyFill="1" applyBorder="1" applyAlignment="1">
      <alignment horizontal="center" vertical="center"/>
    </xf>
    <xf numFmtId="0" fontId="26" fillId="8" borderId="211" xfId="0" applyFont="1" applyFill="1" applyBorder="1" applyAlignment="1">
      <alignment horizontal="center" vertical="center"/>
    </xf>
    <xf numFmtId="0" fontId="26" fillId="8" borderId="215" xfId="0" applyFont="1" applyFill="1" applyBorder="1" applyAlignment="1">
      <alignment horizontal="center" vertical="center"/>
    </xf>
    <xf numFmtId="0" fontId="29" fillId="0" borderId="216" xfId="0" applyFont="1" applyFill="1" applyBorder="1" applyAlignment="1">
      <alignment horizontal="center" vertical="center" wrapText="1"/>
    </xf>
    <xf numFmtId="0" fontId="29" fillId="0" borderId="209" xfId="0" applyFont="1" applyFill="1" applyBorder="1" applyAlignment="1">
      <alignment horizontal="center" vertical="center" wrapText="1"/>
    </xf>
    <xf numFmtId="0" fontId="29" fillId="0" borderId="210" xfId="0" applyFont="1" applyFill="1" applyBorder="1" applyAlignment="1">
      <alignment horizontal="center" vertical="center" wrapText="1"/>
    </xf>
    <xf numFmtId="0" fontId="29" fillId="0" borderId="217" xfId="0" applyFont="1" applyFill="1" applyBorder="1" applyAlignment="1">
      <alignment horizontal="center" vertical="center" wrapText="1"/>
    </xf>
    <xf numFmtId="0" fontId="29" fillId="0" borderId="211" xfId="0" applyFont="1" applyFill="1" applyBorder="1" applyAlignment="1">
      <alignment horizontal="center" vertical="center" wrapText="1"/>
    </xf>
    <xf numFmtId="0" fontId="29" fillId="0" borderId="21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left" vertical="center" shrinkToFit="1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7" xfId="0" applyFont="1" applyFill="1" applyBorder="1" applyAlignment="1">
      <alignment horizontal="left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224" xfId="0" applyFont="1" applyFill="1" applyBorder="1" applyAlignment="1">
      <alignment horizontal="center" vertical="center" shrinkToFit="1"/>
    </xf>
    <xf numFmtId="0" fontId="21" fillId="5" borderId="120" xfId="0" applyFont="1" applyFill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shrinkToFit="1"/>
    </xf>
    <xf numFmtId="0" fontId="21" fillId="5" borderId="119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0" fontId="20" fillId="0" borderId="19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50" xfId="0" applyFont="1" applyBorder="1" applyAlignment="1">
      <alignment horizontal="center" vertical="top" wrapText="1"/>
    </xf>
    <xf numFmtId="0" fontId="24" fillId="0" borderId="89" xfId="0" applyFont="1" applyBorder="1" applyAlignment="1">
      <alignment horizontal="center" vertical="top" wrapText="1"/>
    </xf>
    <xf numFmtId="0" fontId="20" fillId="0" borderId="228" xfId="0" applyFont="1" applyBorder="1" applyAlignment="1">
      <alignment horizontal="left" vertical="center" shrinkToFit="1"/>
    </xf>
    <xf numFmtId="0" fontId="20" fillId="0" borderId="228" xfId="0" applyFont="1" applyBorder="1" applyAlignment="1">
      <alignment horizontal="center" vertical="center" shrinkToFit="1"/>
    </xf>
    <xf numFmtId="0" fontId="21" fillId="5" borderId="79" xfId="0" applyFont="1" applyFill="1" applyBorder="1" applyAlignment="1">
      <alignment horizontal="center" vertical="center"/>
    </xf>
    <xf numFmtId="0" fontId="21" fillId="5" borderId="169" xfId="0" applyFont="1" applyFill="1" applyBorder="1" applyAlignment="1">
      <alignment horizontal="center" vertical="center"/>
    </xf>
    <xf numFmtId="0" fontId="21" fillId="0" borderId="118" xfId="0" applyFont="1" applyBorder="1" applyAlignment="1">
      <alignment horizontal="center"/>
    </xf>
    <xf numFmtId="0" fontId="21" fillId="0" borderId="127" xfId="0" applyFont="1" applyBorder="1" applyAlignment="1">
      <alignment horizontal="center"/>
    </xf>
    <xf numFmtId="0" fontId="32" fillId="3" borderId="35" xfId="0" applyFont="1" applyFill="1" applyBorder="1" applyAlignment="1">
      <alignment horizontal="center"/>
    </xf>
    <xf numFmtId="0" fontId="32" fillId="3" borderId="157" xfId="0" applyFont="1" applyFill="1" applyBorder="1" applyAlignment="1">
      <alignment horizontal="center"/>
    </xf>
    <xf numFmtId="0" fontId="21" fillId="0" borderId="182" xfId="0" applyFont="1" applyBorder="1" applyAlignment="1">
      <alignment horizontal="right" vertical="center" shrinkToFit="1"/>
    </xf>
    <xf numFmtId="0" fontId="21" fillId="0" borderId="176" xfId="0" applyFont="1" applyBorder="1" applyAlignment="1">
      <alignment horizontal="right" vertical="center" shrinkToFit="1"/>
    </xf>
    <xf numFmtId="0" fontId="21" fillId="0" borderId="183" xfId="0" applyFont="1" applyBorder="1" applyAlignment="1">
      <alignment horizontal="right" vertical="center" shrinkToFit="1"/>
    </xf>
    <xf numFmtId="0" fontId="21" fillId="0" borderId="16" xfId="0" applyFont="1" applyBorder="1" applyAlignment="1">
      <alignment horizontal="right" vertical="center" shrinkToFit="1"/>
    </xf>
    <xf numFmtId="0" fontId="21" fillId="0" borderId="1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right" vertical="center" shrinkToFit="1"/>
    </xf>
    <xf numFmtId="0" fontId="21" fillId="0" borderId="185" xfId="0" applyFont="1" applyBorder="1" applyAlignment="1">
      <alignment horizontal="right" vertical="center" shrinkToFit="1"/>
    </xf>
    <xf numFmtId="0" fontId="20" fillId="0" borderId="197" xfId="0" applyFont="1" applyBorder="1" applyAlignment="1">
      <alignment horizontal="center" vertical="center"/>
    </xf>
    <xf numFmtId="0" fontId="20" fillId="0" borderId="199" xfId="0" applyFont="1" applyBorder="1" applyAlignment="1">
      <alignment horizontal="center" vertical="center"/>
    </xf>
    <xf numFmtId="0" fontId="20" fillId="0" borderId="200" xfId="0" applyFont="1" applyBorder="1" applyAlignment="1">
      <alignment horizontal="center" vertical="center"/>
    </xf>
    <xf numFmtId="0" fontId="21" fillId="0" borderId="154" xfId="0" applyFont="1" applyBorder="1" applyAlignment="1">
      <alignment horizontal="center" vertical="center"/>
    </xf>
    <xf numFmtId="0" fontId="21" fillId="0" borderId="15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22" borderId="208" xfId="0" applyFont="1" applyFill="1" applyBorder="1" applyAlignment="1">
      <alignment horizontal="center" vertical="center"/>
    </xf>
    <xf numFmtId="0" fontId="21" fillId="22" borderId="50" xfId="0" applyFont="1" applyFill="1" applyBorder="1" applyAlignment="1">
      <alignment horizontal="center" vertical="center"/>
    </xf>
    <xf numFmtId="0" fontId="21" fillId="22" borderId="68" xfId="0" applyFont="1" applyFill="1" applyBorder="1" applyAlignment="1">
      <alignment horizontal="center" vertical="center"/>
    </xf>
    <xf numFmtId="0" fontId="21" fillId="0" borderId="15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31" fillId="5" borderId="159" xfId="0" applyFont="1" applyFill="1" applyBorder="1" applyAlignment="1">
      <alignment horizontal="center" vertical="center"/>
    </xf>
    <xf numFmtId="0" fontId="31" fillId="5" borderId="163" xfId="0" applyFont="1" applyFill="1" applyBorder="1" applyAlignment="1">
      <alignment horizontal="center" vertical="center"/>
    </xf>
    <xf numFmtId="0" fontId="32" fillId="3" borderId="37" xfId="0" applyFont="1" applyFill="1" applyBorder="1" applyAlignment="1">
      <alignment horizontal="center"/>
    </xf>
    <xf numFmtId="0" fontId="32" fillId="3" borderId="123" xfId="0" applyFont="1" applyFill="1" applyBorder="1" applyAlignment="1">
      <alignment horizontal="center"/>
    </xf>
    <xf numFmtId="0" fontId="32" fillId="3" borderId="39" xfId="0" applyFont="1" applyFill="1" applyBorder="1" applyAlignment="1">
      <alignment horizontal="center"/>
    </xf>
    <xf numFmtId="0" fontId="32" fillId="3" borderId="126" xfId="0" applyFont="1" applyFill="1" applyBorder="1" applyAlignment="1">
      <alignment horizontal="center"/>
    </xf>
    <xf numFmtId="0" fontId="32" fillId="3" borderId="42" xfId="0" applyFont="1" applyFill="1" applyBorder="1" applyAlignment="1">
      <alignment horizontal="center"/>
    </xf>
    <xf numFmtId="0" fontId="32" fillId="3" borderId="124" xfId="0" applyFont="1" applyFill="1" applyBorder="1" applyAlignment="1">
      <alignment horizontal="center"/>
    </xf>
    <xf numFmtId="0" fontId="40" fillId="0" borderId="2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4" fillId="0" borderId="2" xfId="0" applyFont="1" applyBorder="1" applyAlignment="1">
      <alignment horizontal="center" vertical="center" shrinkToFit="1"/>
    </xf>
    <xf numFmtId="0" fontId="49" fillId="0" borderId="228" xfId="0" applyFont="1" applyBorder="1" applyAlignment="1">
      <alignment horizontal="center" vertical="center" shrinkToFit="1"/>
    </xf>
    <xf numFmtId="0" fontId="49" fillId="0" borderId="9" xfId="0" applyFont="1" applyBorder="1" applyAlignment="1">
      <alignment horizontal="center" vertical="center" shrinkToFit="1"/>
    </xf>
    <xf numFmtId="0" fontId="40" fillId="0" borderId="180" xfId="0" applyFont="1" applyBorder="1" applyAlignment="1">
      <alignment horizontal="center" vertical="center" shrinkToFit="1"/>
    </xf>
    <xf numFmtId="0" fontId="40" fillId="0" borderId="181" xfId="0" applyFont="1" applyBorder="1" applyAlignment="1">
      <alignment horizontal="center" vertical="center" shrinkToFit="1"/>
    </xf>
    <xf numFmtId="176" fontId="42" fillId="0" borderId="182" xfId="0" applyNumberFormat="1" applyFont="1" applyBorder="1" applyAlignment="1">
      <alignment horizontal="center" vertical="center" shrinkToFit="1"/>
    </xf>
    <xf numFmtId="176" fontId="42" fillId="0" borderId="176" xfId="0" applyNumberFormat="1" applyFont="1" applyBorder="1" applyAlignment="1">
      <alignment horizontal="center" vertical="center" shrinkToFit="1"/>
    </xf>
    <xf numFmtId="176" fontId="42" fillId="0" borderId="183" xfId="0" applyNumberFormat="1" applyFont="1" applyBorder="1" applyAlignment="1">
      <alignment horizontal="center" vertical="center" shrinkToFit="1"/>
    </xf>
    <xf numFmtId="176" fontId="42" fillId="0" borderId="16" xfId="0" applyNumberFormat="1" applyFont="1" applyBorder="1" applyAlignment="1">
      <alignment horizontal="center" vertical="center" shrinkToFit="1"/>
    </xf>
    <xf numFmtId="176" fontId="42" fillId="0" borderId="1" xfId="0" applyNumberFormat="1" applyFont="1" applyBorder="1" applyAlignment="1">
      <alignment horizontal="center" vertical="center" shrinkToFit="1"/>
    </xf>
    <xf numFmtId="176" fontId="42" fillId="0" borderId="0" xfId="0" applyNumberFormat="1" applyFont="1" applyBorder="1" applyAlignment="1">
      <alignment horizontal="center" vertical="center" shrinkToFit="1"/>
    </xf>
    <xf numFmtId="176" fontId="42" fillId="0" borderId="185" xfId="0" applyNumberFormat="1" applyFont="1" applyBorder="1" applyAlignment="1">
      <alignment horizontal="center" vertical="center" shrinkToFit="1"/>
    </xf>
    <xf numFmtId="0" fontId="41" fillId="0" borderId="43" xfId="0" applyFont="1" applyFill="1" applyBorder="1" applyAlignment="1">
      <alignment horizontal="center" vertical="center" shrinkToFit="1"/>
    </xf>
    <xf numFmtId="0" fontId="41" fillId="0" borderId="44" xfId="0" applyFont="1" applyFill="1" applyBorder="1" applyAlignment="1">
      <alignment horizontal="center" vertical="center" shrinkToFit="1"/>
    </xf>
    <xf numFmtId="0" fontId="47" fillId="0" borderId="8" xfId="0" applyFont="1" applyBorder="1" applyAlignment="1">
      <alignment horizontal="center" vertical="center" shrinkToFit="1"/>
    </xf>
    <xf numFmtId="0" fontId="47" fillId="0" borderId="9" xfId="0" applyFont="1" applyBorder="1" applyAlignment="1">
      <alignment horizontal="center" vertical="center" shrinkToFit="1"/>
    </xf>
    <xf numFmtId="0" fontId="48" fillId="0" borderId="8" xfId="0" applyFont="1" applyBorder="1" applyAlignment="1">
      <alignment horizontal="center" vertical="center" shrinkToFit="1"/>
    </xf>
    <xf numFmtId="0" fontId="48" fillId="0" borderId="9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shrinkToFit="1"/>
    </xf>
    <xf numFmtId="0" fontId="42" fillId="0" borderId="10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2" fillId="0" borderId="185" xfId="0" applyFont="1" applyFill="1" applyBorder="1" applyAlignment="1">
      <alignment horizontal="center" vertical="center" shrinkToFit="1"/>
    </xf>
    <xf numFmtId="0" fontId="42" fillId="0" borderId="194" xfId="0" applyFont="1" applyFill="1" applyBorder="1" applyAlignment="1">
      <alignment horizontal="center" vertical="center" shrinkToFit="1"/>
    </xf>
    <xf numFmtId="0" fontId="42" fillId="0" borderId="192" xfId="0" applyFont="1" applyFill="1" applyBorder="1" applyAlignment="1">
      <alignment horizontal="center" vertical="center" shrinkToFit="1"/>
    </xf>
    <xf numFmtId="0" fontId="42" fillId="0" borderId="195" xfId="0" applyFont="1" applyFill="1" applyBorder="1" applyAlignment="1">
      <alignment horizontal="center" vertical="center" shrinkToFit="1"/>
    </xf>
    <xf numFmtId="0" fontId="26" fillId="0" borderId="112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113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43" fillId="0" borderId="156" xfId="0" applyFont="1" applyFill="1" applyBorder="1" applyAlignment="1">
      <alignment horizontal="center" vertical="center" shrinkToFit="1"/>
    </xf>
    <xf numFmtId="0" fontId="43" fillId="0" borderId="146" xfId="0" applyFont="1" applyFill="1" applyBorder="1" applyAlignment="1">
      <alignment horizontal="center" vertical="center" shrinkToFit="1"/>
    </xf>
    <xf numFmtId="0" fontId="43" fillId="0" borderId="189" xfId="0" applyFont="1" applyFill="1" applyBorder="1" applyAlignment="1">
      <alignment horizontal="center" vertical="center" shrinkToFit="1"/>
    </xf>
    <xf numFmtId="0" fontId="43" fillId="0" borderId="88" xfId="0" applyFont="1" applyFill="1" applyBorder="1" applyAlignment="1">
      <alignment horizontal="center" vertical="center" shrinkToFit="1"/>
    </xf>
    <xf numFmtId="0" fontId="43" fillId="0" borderId="89" xfId="0" applyFont="1" applyFill="1" applyBorder="1" applyAlignment="1">
      <alignment horizontal="center" vertical="center" shrinkToFit="1"/>
    </xf>
    <xf numFmtId="0" fontId="43" fillId="0" borderId="190" xfId="0" applyFont="1" applyFill="1" applyBorder="1" applyAlignment="1">
      <alignment horizontal="center" vertical="center" shrinkToFit="1"/>
    </xf>
    <xf numFmtId="0" fontId="26" fillId="0" borderId="5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47" fillId="0" borderId="154" xfId="0" applyFont="1" applyBorder="1" applyAlignment="1">
      <alignment horizontal="center" vertical="center" shrinkToFit="1"/>
    </xf>
    <xf numFmtId="0" fontId="47" fillId="0" borderId="152" xfId="0" applyFont="1" applyBorder="1" applyAlignment="1">
      <alignment horizontal="center" vertical="center" shrinkToFit="1"/>
    </xf>
    <xf numFmtId="0" fontId="21" fillId="18" borderId="192" xfId="0" applyFont="1" applyFill="1" applyBorder="1" applyAlignment="1">
      <alignment horizontal="center" vertical="top" wrapText="1"/>
    </xf>
    <xf numFmtId="0" fontId="21" fillId="18" borderId="205" xfId="0" applyFont="1" applyFill="1" applyBorder="1" applyAlignment="1">
      <alignment horizontal="center" vertical="top" wrapText="1"/>
    </xf>
    <xf numFmtId="0" fontId="24" fillId="0" borderId="151" xfId="0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24" fillId="0" borderId="203" xfId="0" applyFont="1" applyBorder="1" applyAlignment="1">
      <alignment horizontal="center" vertical="center"/>
    </xf>
    <xf numFmtId="0" fontId="48" fillId="0" borderId="154" xfId="0" applyFont="1" applyBorder="1" applyAlignment="1">
      <alignment horizontal="center" vertical="center" shrinkToFit="1"/>
    </xf>
    <xf numFmtId="0" fontId="48" fillId="0" borderId="152" xfId="0" applyFont="1" applyBorder="1" applyAlignment="1">
      <alignment horizontal="center" vertical="center" shrinkToFit="1"/>
    </xf>
    <xf numFmtId="0" fontId="49" fillId="0" borderId="106" xfId="0" applyFont="1" applyBorder="1" applyAlignment="1">
      <alignment horizontal="center" vertical="center" shrinkToFit="1"/>
    </xf>
    <xf numFmtId="0" fontId="40" fillId="5" borderId="79" xfId="0" applyFont="1" applyFill="1" applyBorder="1" applyAlignment="1">
      <alignment horizontal="center" vertical="center"/>
    </xf>
    <xf numFmtId="0" fontId="40" fillId="5" borderId="169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96" xfId="0" applyFont="1" applyBorder="1" applyAlignment="1">
      <alignment horizontal="center" vertical="center"/>
    </xf>
    <xf numFmtId="0" fontId="38" fillId="0" borderId="97" xfId="0" applyFont="1" applyBorder="1" applyAlignment="1">
      <alignment horizontal="center" vertical="center"/>
    </xf>
    <xf numFmtId="0" fontId="48" fillId="0" borderId="24" xfId="0" applyFont="1" applyBorder="1" applyAlignment="1">
      <alignment horizontal="center" vertical="center" shrinkToFit="1"/>
    </xf>
    <xf numFmtId="0" fontId="48" fillId="0" borderId="155" xfId="0" applyFont="1" applyBorder="1" applyAlignment="1">
      <alignment horizontal="center" vertical="center" shrinkToFit="1"/>
    </xf>
    <xf numFmtId="0" fontId="40" fillId="5" borderId="129" xfId="0" applyFont="1" applyFill="1" applyBorder="1" applyAlignment="1">
      <alignment horizontal="center" vertical="center"/>
    </xf>
    <xf numFmtId="0" fontId="40" fillId="5" borderId="164" xfId="0" applyFont="1" applyFill="1" applyBorder="1" applyAlignment="1">
      <alignment horizontal="center" vertical="center"/>
    </xf>
    <xf numFmtId="0" fontId="46" fillId="0" borderId="25" xfId="0" applyFont="1" applyBorder="1" applyAlignment="1">
      <alignment horizontal="center" vertical="center" shrinkToFit="1"/>
    </xf>
    <xf numFmtId="0" fontId="46" fillId="0" borderId="15" xfId="0" applyFont="1" applyBorder="1" applyAlignment="1">
      <alignment horizontal="center" vertical="center" shrinkToFit="1"/>
    </xf>
    <xf numFmtId="0" fontId="46" fillId="0" borderId="150" xfId="0" applyFont="1" applyBorder="1" applyAlignment="1">
      <alignment horizontal="center" vertical="center" shrinkToFit="1"/>
    </xf>
    <xf numFmtId="0" fontId="46" fillId="0" borderId="89" xfId="0" applyFont="1" applyBorder="1" applyAlignment="1">
      <alignment horizontal="center" vertical="center" shrinkToFit="1"/>
    </xf>
    <xf numFmtId="0" fontId="40" fillId="0" borderId="36" xfId="0" applyFont="1" applyBorder="1" applyAlignment="1">
      <alignment horizontal="center"/>
    </xf>
    <xf numFmtId="0" fontId="40" fillId="0" borderId="125" xfId="0" applyFont="1" applyBorder="1" applyAlignment="1">
      <alignment horizontal="center"/>
    </xf>
    <xf numFmtId="0" fontId="40" fillId="0" borderId="118" xfId="0" applyFont="1" applyBorder="1" applyAlignment="1">
      <alignment horizontal="center"/>
    </xf>
    <xf numFmtId="0" fontId="40" fillId="0" borderId="127" xfId="0" applyFont="1" applyBorder="1" applyAlignment="1">
      <alignment horizontal="center"/>
    </xf>
    <xf numFmtId="0" fontId="40" fillId="5" borderId="128" xfId="0" applyFont="1" applyFill="1" applyBorder="1" applyAlignment="1">
      <alignment horizontal="center" vertical="center"/>
    </xf>
    <xf numFmtId="0" fontId="40" fillId="5" borderId="167" xfId="0" applyFont="1" applyFill="1" applyBorder="1" applyAlignment="1">
      <alignment horizontal="center" vertical="center"/>
    </xf>
    <xf numFmtId="0" fontId="40" fillId="5" borderId="130" xfId="0" applyFont="1" applyFill="1" applyBorder="1" applyAlignment="1">
      <alignment horizontal="center" vertical="center"/>
    </xf>
    <xf numFmtId="0" fontId="40" fillId="5" borderId="165" xfId="0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168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center" wrapText="1"/>
    </xf>
    <xf numFmtId="0" fontId="40" fillId="5" borderId="120" xfId="0" applyFont="1" applyFill="1" applyBorder="1" applyAlignment="1">
      <alignment horizontal="center" vertical="center" shrinkToFit="1"/>
    </xf>
    <xf numFmtId="0" fontId="40" fillId="5" borderId="10" xfId="0" applyFont="1" applyFill="1" applyBorder="1" applyAlignment="1">
      <alignment horizontal="center" vertical="center" shrinkToFit="1"/>
    </xf>
    <xf numFmtId="0" fontId="40" fillId="5" borderId="119" xfId="0" applyFont="1" applyFill="1" applyBorder="1" applyAlignment="1">
      <alignment horizontal="center" vertical="center" shrinkToFit="1"/>
    </xf>
    <xf numFmtId="0" fontId="40" fillId="5" borderId="1" xfId="0" applyFont="1" applyFill="1" applyBorder="1" applyAlignment="1">
      <alignment horizontal="center" vertical="center" shrinkToFit="1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 shrinkToFit="1"/>
    </xf>
    <xf numFmtId="0" fontId="45" fillId="0" borderId="224" xfId="0" applyFont="1" applyFill="1" applyBorder="1" applyAlignment="1">
      <alignment horizontal="center" vertical="center" shrinkToFit="1"/>
    </xf>
    <xf numFmtId="0" fontId="45" fillId="0" borderId="89" xfId="0" applyFont="1" applyFill="1" applyBorder="1" applyAlignment="1">
      <alignment horizontal="center" vertical="center" shrinkToFit="1"/>
    </xf>
    <xf numFmtId="0" fontId="40" fillId="5" borderId="225" xfId="0" applyFont="1" applyFill="1" applyBorder="1" applyAlignment="1">
      <alignment horizontal="center" vertical="center"/>
    </xf>
    <xf numFmtId="0" fontId="40" fillId="5" borderId="98" xfId="0" applyFont="1" applyFill="1" applyBorder="1" applyAlignment="1">
      <alignment horizontal="center" vertical="center"/>
    </xf>
    <xf numFmtId="0" fontId="40" fillId="5" borderId="99" xfId="0" applyFont="1" applyFill="1" applyBorder="1" applyAlignment="1">
      <alignment horizontal="center" vertical="center"/>
    </xf>
    <xf numFmtId="0" fontId="40" fillId="5" borderId="226" xfId="0" applyFont="1" applyFill="1" applyBorder="1" applyAlignment="1">
      <alignment horizontal="center" vertical="center"/>
    </xf>
    <xf numFmtId="0" fontId="40" fillId="5" borderId="110" xfId="0" applyFont="1" applyFill="1" applyBorder="1" applyAlignment="1">
      <alignment horizontal="center" vertical="center"/>
    </xf>
    <xf numFmtId="0" fontId="40" fillId="5" borderId="111" xfId="0" applyFont="1" applyFill="1" applyBorder="1" applyAlignment="1">
      <alignment horizontal="center" vertical="center"/>
    </xf>
    <xf numFmtId="0" fontId="49" fillId="0" borderId="146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 shrinkToFit="1"/>
    </xf>
    <xf numFmtId="0" fontId="27" fillId="0" borderId="192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/>
    </xf>
    <xf numFmtId="0" fontId="40" fillId="0" borderId="124" xfId="0" applyFont="1" applyBorder="1" applyAlignment="1">
      <alignment horizontal="center"/>
    </xf>
    <xf numFmtId="0" fontId="10" fillId="12" borderId="0" xfId="0" applyFont="1" applyFill="1" applyBorder="1" applyAlignment="1">
      <alignment horizontal="center"/>
    </xf>
    <xf numFmtId="0" fontId="4" fillId="7" borderId="19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8" fillId="4" borderId="247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0" fillId="9" borderId="246" xfId="0" applyFont="1" applyFill="1" applyBorder="1" applyAlignment="1">
      <alignment horizontal="center"/>
    </xf>
    <xf numFmtId="0" fontId="4" fillId="10" borderId="50" xfId="0" applyFont="1" applyFill="1" applyBorder="1" applyAlignment="1">
      <alignment horizontal="center"/>
    </xf>
    <xf numFmtId="0" fontId="4" fillId="10" borderId="248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4" fillId="10" borderId="53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0" fontId="4" fillId="10" borderId="3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7" fillId="15" borderId="31" xfId="0" applyFont="1" applyFill="1" applyBorder="1" applyAlignment="1">
      <alignment horizontal="center" vertical="center"/>
    </xf>
    <xf numFmtId="0" fontId="7" fillId="15" borderId="56" xfId="0" applyFont="1" applyFill="1" applyBorder="1" applyAlignment="1">
      <alignment horizontal="center" vertical="center"/>
    </xf>
    <xf numFmtId="0" fontId="8" fillId="15" borderId="28" xfId="0" applyFont="1" applyFill="1" applyBorder="1" applyAlignment="1">
      <alignment horizontal="center" vertical="center"/>
    </xf>
    <xf numFmtId="0" fontId="8" fillId="15" borderId="54" xfId="0" applyFont="1" applyFill="1" applyBorder="1" applyAlignment="1">
      <alignment horizontal="center" vertical="center"/>
    </xf>
    <xf numFmtId="0" fontId="7" fillId="14" borderId="48" xfId="0" applyFont="1" applyFill="1" applyBorder="1" applyAlignment="1">
      <alignment horizontal="center" vertical="center" wrapText="1"/>
    </xf>
    <xf numFmtId="0" fontId="7" fillId="14" borderId="52" xfId="0" applyFont="1" applyFill="1" applyBorder="1" applyAlignment="1">
      <alignment horizontal="center" vertical="center" wrapText="1"/>
    </xf>
    <xf numFmtId="0" fontId="12" fillId="7" borderId="58" xfId="0" applyFont="1" applyFill="1" applyBorder="1" applyAlignment="1">
      <alignment horizontal="center" vertical="center" wrapText="1"/>
    </xf>
    <xf numFmtId="0" fontId="12" fillId="7" borderId="59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 wrapText="1"/>
    </xf>
    <xf numFmtId="0" fontId="4" fillId="7" borderId="49" xfId="0" applyFont="1" applyFill="1" applyBorder="1" applyAlignment="1">
      <alignment horizontal="center" vertical="center"/>
    </xf>
    <xf numFmtId="0" fontId="4" fillId="4" borderId="148" xfId="0" applyFont="1" applyFill="1" applyBorder="1" applyAlignment="1" applyProtection="1">
      <alignment horizontal="center" vertical="center"/>
      <protection locked="0"/>
    </xf>
    <xf numFmtId="0" fontId="4" fillId="4" borderId="240" xfId="0" applyFont="1" applyFill="1" applyBorder="1" applyAlignment="1" applyProtection="1">
      <alignment horizontal="center" vertical="center"/>
      <protection locked="0"/>
    </xf>
    <xf numFmtId="0" fontId="4" fillId="4" borderId="236" xfId="0" applyFont="1" applyFill="1" applyBorder="1" applyAlignment="1" applyProtection="1">
      <alignment horizontal="center" vertical="center"/>
      <protection locked="0"/>
    </xf>
    <xf numFmtId="0" fontId="4" fillId="4" borderId="235" xfId="0" applyFont="1" applyFill="1" applyBorder="1" applyAlignment="1" applyProtection="1">
      <alignment horizontal="center" vertical="center"/>
      <protection locked="0"/>
    </xf>
    <xf numFmtId="0" fontId="4" fillId="4" borderId="245" xfId="0" applyFont="1" applyFill="1" applyBorder="1" applyAlignment="1" applyProtection="1">
      <alignment horizontal="center" vertical="center"/>
      <protection locked="0"/>
    </xf>
    <xf numFmtId="0" fontId="4" fillId="4" borderId="244" xfId="0" applyFont="1" applyFill="1" applyBorder="1" applyAlignment="1" applyProtection="1">
      <alignment horizontal="center" vertical="center"/>
      <protection locked="0"/>
    </xf>
    <xf numFmtId="0" fontId="4" fillId="4" borderId="48" xfId="0" applyFont="1" applyFill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 vertical="center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0" fontId="4" fillId="4" borderId="237" xfId="0" applyFont="1" applyFill="1" applyBorder="1" applyAlignment="1" applyProtection="1">
      <alignment horizontal="center" vertical="center"/>
      <protection locked="0"/>
    </xf>
    <xf numFmtId="0" fontId="7" fillId="4" borderId="87" xfId="0" applyFont="1" applyFill="1" applyBorder="1" applyAlignment="1" applyProtection="1">
      <alignment horizontal="center" vertical="center" wrapText="1"/>
      <protection locked="0"/>
    </xf>
    <xf numFmtId="0" fontId="7" fillId="4" borderId="85" xfId="0" applyFont="1" applyFill="1" applyBorder="1" applyAlignment="1" applyProtection="1">
      <alignment horizontal="center" vertical="center" wrapText="1"/>
      <protection locked="0"/>
    </xf>
    <xf numFmtId="0" fontId="7" fillId="4" borderId="86" xfId="0" applyFont="1" applyFill="1" applyBorder="1" applyAlignment="1" applyProtection="1">
      <alignment horizontal="center" vertical="center" wrapText="1"/>
      <protection locked="0"/>
    </xf>
    <xf numFmtId="0" fontId="7" fillId="4" borderId="68" xfId="0" applyFont="1" applyFill="1" applyBorder="1" applyAlignment="1" applyProtection="1">
      <alignment horizontal="center" vertical="center" wrapText="1"/>
      <protection locked="0"/>
    </xf>
    <xf numFmtId="0" fontId="7" fillId="4" borderId="79" xfId="0" applyFont="1" applyFill="1" applyBorder="1" applyAlignment="1" applyProtection="1">
      <alignment horizontal="center" vertical="center" wrapText="1"/>
      <protection locked="0"/>
    </xf>
    <xf numFmtId="0" fontId="7" fillId="4" borderId="80" xfId="0" applyFont="1" applyFill="1" applyBorder="1" applyAlignment="1" applyProtection="1">
      <alignment horizontal="center" vertical="center" wrapText="1"/>
      <protection locked="0"/>
    </xf>
    <xf numFmtId="0" fontId="7" fillId="15" borderId="76" xfId="0" applyFont="1" applyFill="1" applyBorder="1" applyAlignment="1" applyProtection="1">
      <alignment horizontal="center" vertical="center"/>
      <protection locked="0"/>
    </xf>
    <xf numFmtId="0" fontId="7" fillId="15" borderId="77" xfId="0" applyFont="1" applyFill="1" applyBorder="1" applyAlignment="1" applyProtection="1">
      <alignment horizontal="center" vertical="center"/>
      <protection locked="0"/>
    </xf>
    <xf numFmtId="0" fontId="7" fillId="15" borderId="78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50" xfId="0" applyFont="1" applyFill="1" applyBorder="1" applyAlignment="1" applyProtection="1">
      <alignment horizontal="center" vertical="center"/>
      <protection locked="0"/>
    </xf>
    <xf numFmtId="0" fontId="7" fillId="4" borderId="71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75" xfId="0" applyFont="1" applyFill="1" applyBorder="1" applyAlignment="1" applyProtection="1">
      <alignment horizontal="center" vertical="center"/>
      <protection locked="0"/>
    </xf>
    <xf numFmtId="0" fontId="16" fillId="18" borderId="0" xfId="0" applyFont="1" applyFill="1" applyBorder="1" applyAlignment="1" applyProtection="1">
      <alignment horizontal="center"/>
      <protection locked="0"/>
    </xf>
    <xf numFmtId="0" fontId="7" fillId="19" borderId="16" xfId="0" applyFont="1" applyFill="1" applyBorder="1" applyAlignment="1" applyProtection="1">
      <alignment horizontal="center" vertical="center"/>
      <protection locked="0"/>
    </xf>
    <xf numFmtId="0" fontId="7" fillId="19" borderId="26" xfId="0" applyFont="1" applyFill="1" applyBorder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7" fillId="21" borderId="81" xfId="0" applyFont="1" applyFill="1" applyBorder="1" applyAlignment="1" applyProtection="1">
      <alignment horizontal="center" vertical="center"/>
      <protection locked="0"/>
    </xf>
    <xf numFmtId="0" fontId="7" fillId="21" borderId="82" xfId="0" applyFont="1" applyFill="1" applyBorder="1" applyAlignment="1" applyProtection="1">
      <alignment horizontal="center" vertical="center"/>
      <protection locked="0"/>
    </xf>
    <xf numFmtId="0" fontId="7" fillId="21" borderId="83" xfId="0" applyFont="1" applyFill="1" applyBorder="1" applyAlignment="1" applyProtection="1">
      <alignment horizontal="center" vertical="center"/>
      <protection locked="0"/>
    </xf>
    <xf numFmtId="0" fontId="7" fillId="21" borderId="84" xfId="0" applyFont="1" applyFill="1" applyBorder="1" applyAlignment="1" applyProtection="1">
      <alignment horizontal="center" vertical="center"/>
      <protection locked="0"/>
    </xf>
    <xf numFmtId="0" fontId="7" fillId="21" borderId="69" xfId="0" applyFont="1" applyFill="1" applyBorder="1" applyAlignment="1" applyProtection="1">
      <alignment horizontal="center" vertical="center"/>
      <protection locked="0"/>
    </xf>
    <xf numFmtId="0" fontId="7" fillId="21" borderId="72" xfId="0" applyFont="1" applyFill="1" applyBorder="1" applyAlignment="1" applyProtection="1">
      <alignment horizontal="center" vertical="center"/>
      <protection locked="0"/>
    </xf>
    <xf numFmtId="0" fontId="8" fillId="20" borderId="23" xfId="0" applyFont="1" applyFill="1" applyBorder="1" applyAlignment="1" applyProtection="1">
      <alignment horizontal="center" vertical="center" wrapText="1"/>
      <protection locked="0"/>
    </xf>
    <xf numFmtId="0" fontId="8" fillId="20" borderId="73" xfId="0" applyFont="1" applyFill="1" applyBorder="1" applyAlignment="1" applyProtection="1">
      <alignment horizontal="center" vertical="center"/>
      <protection locked="0"/>
    </xf>
    <xf numFmtId="0" fontId="14" fillId="16" borderId="242" xfId="0" applyFont="1" applyFill="1" applyBorder="1" applyAlignment="1" applyProtection="1">
      <alignment horizontal="center" vertical="center"/>
      <protection locked="0"/>
    </xf>
    <xf numFmtId="0" fontId="7" fillId="16" borderId="243" xfId="0" applyFont="1" applyFill="1" applyBorder="1" applyAlignment="1" applyProtection="1">
      <alignment horizontal="center" vertical="center"/>
      <protection locked="0"/>
    </xf>
    <xf numFmtId="0" fontId="14" fillId="16" borderId="89" xfId="0" applyFont="1" applyFill="1" applyBorder="1" applyAlignment="1" applyProtection="1">
      <alignment horizontal="center" vertical="center"/>
      <protection locked="0"/>
    </xf>
    <xf numFmtId="0" fontId="4" fillId="16" borderId="91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48" xfId="0" applyFont="1" applyFill="1" applyBorder="1" applyAlignment="1" applyProtection="1">
      <alignment horizontal="center" vertical="center" wrapText="1"/>
      <protection locked="0"/>
    </xf>
    <xf numFmtId="0" fontId="7" fillId="4" borderId="51" xfId="0" applyFont="1" applyFill="1" applyBorder="1" applyAlignment="1" applyProtection="1">
      <alignment horizontal="center" vertical="center"/>
      <protection locked="0"/>
    </xf>
    <xf numFmtId="0" fontId="7" fillId="19" borderId="48" xfId="0" applyFont="1" applyFill="1" applyBorder="1" applyAlignment="1" applyProtection="1">
      <alignment horizontal="center" vertical="center" wrapText="1"/>
      <protection locked="0"/>
    </xf>
    <xf numFmtId="0" fontId="7" fillId="19" borderId="51" xfId="0" applyFont="1" applyFill="1" applyBorder="1" applyAlignment="1" applyProtection="1">
      <alignment horizontal="center" vertical="center"/>
      <protection locked="0"/>
    </xf>
    <xf numFmtId="0" fontId="7" fillId="19" borderId="64" xfId="0" applyFont="1" applyFill="1" applyBorder="1" applyAlignment="1" applyProtection="1">
      <alignment horizontal="center" vertical="center" wrapText="1"/>
      <protection locked="0"/>
    </xf>
    <xf numFmtId="0" fontId="7" fillId="19" borderId="66" xfId="0" applyFont="1" applyFill="1" applyBorder="1" applyAlignment="1" applyProtection="1">
      <alignment horizontal="center" vertical="center"/>
      <protection locked="0"/>
    </xf>
    <xf numFmtId="0" fontId="7" fillId="16" borderId="88" xfId="0" applyFont="1" applyFill="1" applyBorder="1" applyAlignment="1" applyProtection="1">
      <alignment horizontal="center" vertical="center" wrapText="1"/>
      <protection locked="0"/>
    </xf>
    <xf numFmtId="0" fontId="7" fillId="16" borderId="89" xfId="0" applyFont="1" applyFill="1" applyBorder="1" applyAlignment="1" applyProtection="1">
      <alignment horizontal="center" vertical="center" wrapText="1"/>
      <protection locked="0"/>
    </xf>
    <xf numFmtId="0" fontId="7" fillId="16" borderId="90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241" xfId="0" applyFont="1" applyFill="1" applyBorder="1" applyAlignment="1" applyProtection="1">
      <alignment horizontal="center" vertical="center" wrapText="1"/>
      <protection locked="0"/>
    </xf>
    <xf numFmtId="0" fontId="7" fillId="4" borderId="65" xfId="0" applyFont="1" applyFill="1" applyBorder="1" applyAlignment="1" applyProtection="1">
      <alignment horizontal="center" vertical="center"/>
      <protection locked="0"/>
    </xf>
    <xf numFmtId="0" fontId="7" fillId="4" borderId="66" xfId="0" applyFont="1" applyFill="1" applyBorder="1" applyAlignment="1" applyProtection="1">
      <alignment horizontal="center" vertical="center"/>
      <protection locked="0"/>
    </xf>
    <xf numFmtId="0" fontId="15" fillId="17" borderId="92" xfId="0" applyFont="1" applyFill="1" applyBorder="1" applyAlignment="1" applyProtection="1">
      <alignment horizontal="center" vertical="center"/>
      <protection locked="0"/>
    </xf>
    <xf numFmtId="0" fontId="15" fillId="17" borderId="93" xfId="0" applyFont="1" applyFill="1" applyBorder="1" applyAlignment="1" applyProtection="1">
      <alignment horizontal="center" vertical="center"/>
      <protection locked="0"/>
    </xf>
    <xf numFmtId="0" fontId="15" fillId="17" borderId="238" xfId="0" applyFont="1" applyFill="1" applyBorder="1" applyAlignment="1" applyProtection="1">
      <alignment horizontal="center" vertical="center"/>
      <protection locked="0"/>
    </xf>
    <xf numFmtId="0" fontId="15" fillId="17" borderId="94" xfId="0" applyFont="1" applyFill="1" applyBorder="1" applyAlignment="1" applyProtection="1">
      <alignment horizontal="center" vertical="center"/>
      <protection locked="0"/>
    </xf>
    <xf numFmtId="176" fontId="42" fillId="0" borderId="182" xfId="0" applyNumberFormat="1" applyFont="1" applyBorder="1" applyAlignment="1">
      <alignment horizontal="center" shrinkToFit="1"/>
    </xf>
    <xf numFmtId="176" fontId="42" fillId="0" borderId="176" xfId="0" applyNumberFormat="1" applyFont="1" applyBorder="1" applyAlignment="1">
      <alignment horizontal="center" shrinkToFit="1"/>
    </xf>
    <xf numFmtId="176" fontId="42" fillId="0" borderId="183" xfId="0" applyNumberFormat="1" applyFont="1" applyBorder="1" applyAlignment="1">
      <alignment horizontal="center" shrinkToFit="1"/>
    </xf>
    <xf numFmtId="0" fontId="9" fillId="24" borderId="0" xfId="0" applyFont="1" applyFill="1" applyAlignment="1">
      <alignment horizontal="center" vertical="center"/>
    </xf>
    <xf numFmtId="0" fontId="8" fillId="15" borderId="249" xfId="0" applyFont="1" applyFill="1" applyBorder="1" applyAlignment="1">
      <alignment horizontal="center" vertical="center"/>
    </xf>
    <xf numFmtId="0" fontId="8" fillId="15" borderId="250" xfId="0" applyFont="1" applyFill="1" applyBorder="1" applyAlignment="1">
      <alignment horizontal="center" vertical="center"/>
    </xf>
    <xf numFmtId="0" fontId="8" fillId="15" borderId="251" xfId="0" applyFont="1" applyFill="1" applyBorder="1" applyAlignment="1">
      <alignment horizontal="center" vertical="center"/>
    </xf>
    <xf numFmtId="0" fontId="8" fillId="4" borderId="252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horizontal="center" vertical="center"/>
    </xf>
    <xf numFmtId="0" fontId="4" fillId="10" borderId="256" xfId="0" applyFont="1" applyFill="1" applyBorder="1" applyAlignment="1">
      <alignment horizontal="center"/>
    </xf>
    <xf numFmtId="0" fontId="4" fillId="10" borderId="257" xfId="0" applyFont="1" applyFill="1" applyBorder="1" applyAlignment="1">
      <alignment horizontal="center"/>
    </xf>
    <xf numFmtId="0" fontId="4" fillId="10" borderId="258" xfId="0" applyFont="1" applyFill="1" applyBorder="1" applyAlignment="1">
      <alignment horizontal="center"/>
    </xf>
    <xf numFmtId="0" fontId="7" fillId="15" borderId="261" xfId="0" applyFont="1" applyFill="1" applyBorder="1" applyAlignment="1">
      <alignment horizontal="center" vertical="center"/>
    </xf>
    <xf numFmtId="0" fontId="8" fillId="15" borderId="255" xfId="0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0" fontId="8" fillId="4" borderId="254" xfId="0" applyFont="1" applyFill="1" applyBorder="1" applyAlignment="1">
      <alignment horizontal="center" vertical="center"/>
    </xf>
    <xf numFmtId="0" fontId="8" fillId="4" borderId="255" xfId="0" applyFont="1" applyFill="1" applyBorder="1" applyAlignment="1">
      <alignment horizontal="center" vertical="center"/>
    </xf>
    <xf numFmtId="0" fontId="8" fillId="4" borderId="25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60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59" xfId="0" applyFont="1" applyFill="1" applyBorder="1" applyAlignment="1">
      <alignment horizontal="center"/>
    </xf>
    <xf numFmtId="0" fontId="9" fillId="24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FFCC"/>
      <color rgb="FFFFFFE7"/>
      <color rgb="FFC0C0C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AM$1" max="30000" min="1" page="10"/>
</file>

<file path=xl/ctrlProps/ctrlProp2.xml><?xml version="1.0" encoding="utf-8"?>
<formControlPr xmlns="http://schemas.microsoft.com/office/spreadsheetml/2009/9/main" objectType="Spin" dx="22" fmlaLink="$AM$1" max="3000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60017</xdr:colOff>
      <xdr:row>13</xdr:row>
      <xdr:rowOff>190500</xdr:rowOff>
    </xdr:from>
    <xdr:to>
      <xdr:col>27</xdr:col>
      <xdr:colOff>190501</xdr:colOff>
      <xdr:row>15</xdr:row>
      <xdr:rowOff>467167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86713" y="3081130"/>
          <a:ext cx="395527" cy="79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horz" wrap="square" lIns="27432" tIns="0" rIns="0" bIns="0" anchor="b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昭和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endParaRPr lang="en-US" altLang="ja-JP" sz="4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令和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8282</xdr:colOff>
      <xdr:row>6</xdr:row>
      <xdr:rowOff>0</xdr:rowOff>
    </xdr:from>
    <xdr:to>
      <xdr:col>16</xdr:col>
      <xdr:colOff>190499</xdr:colOff>
      <xdr:row>12</xdr:row>
      <xdr:rowOff>0</xdr:rowOff>
    </xdr:to>
    <xdr:sp macro="" textlink="">
      <xdr:nvSpPr>
        <xdr:cNvPr id="3" name="正方形/長方形 2"/>
        <xdr:cNvSpPr/>
      </xdr:nvSpPr>
      <xdr:spPr>
        <a:xfrm>
          <a:off x="103532" y="1333500"/>
          <a:ext cx="4135092" cy="1485900"/>
        </a:xfrm>
        <a:prstGeom prst="rect">
          <a:avLst/>
        </a:prstGeom>
        <a:noFill/>
        <a:ln w="1270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31</xdr:col>
      <xdr:colOff>104360</xdr:colOff>
      <xdr:row>101</xdr:row>
      <xdr:rowOff>28576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5355550"/>
          <a:ext cx="6333710" cy="391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321</xdr:colOff>
      <xdr:row>27</xdr:row>
      <xdr:rowOff>297537</xdr:rowOff>
    </xdr:from>
    <xdr:ext cx="886556" cy="547290"/>
    <xdr:sp macro="" textlink="">
      <xdr:nvSpPr>
        <xdr:cNvPr id="5" name="テキスト ボックス 4"/>
        <xdr:cNvSpPr txBox="1"/>
      </xdr:nvSpPr>
      <xdr:spPr>
        <a:xfrm>
          <a:off x="522125" y="6840798"/>
          <a:ext cx="886556" cy="547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割引運賃が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ある場合、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その額を適用</a:t>
          </a:r>
        </a:p>
      </xdr:txBody>
    </xdr:sp>
    <xdr:clientData/>
  </xdr:oneCellAnchor>
  <xdr:oneCellAnchor>
    <xdr:from>
      <xdr:col>22</xdr:col>
      <xdr:colOff>14654</xdr:colOff>
      <xdr:row>26</xdr:row>
      <xdr:rowOff>13627</xdr:rowOff>
    </xdr:from>
    <xdr:ext cx="786848" cy="422484"/>
    <xdr:sp macro="" textlink="">
      <xdr:nvSpPr>
        <xdr:cNvPr id="6" name="テキスト ボックス 5"/>
        <xdr:cNvSpPr txBox="1"/>
      </xdr:nvSpPr>
      <xdr:spPr>
        <a:xfrm>
          <a:off x="5481176" y="6250431"/>
          <a:ext cx="786848" cy="42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片道</a:t>
          </a:r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2km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以上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のみ対象</a:t>
          </a:r>
        </a:p>
      </xdr:txBody>
    </xdr:sp>
    <xdr:clientData/>
  </xdr:oneCellAnchor>
  <xdr:oneCellAnchor>
    <xdr:from>
      <xdr:col>2</xdr:col>
      <xdr:colOff>323019</xdr:colOff>
      <xdr:row>30</xdr:row>
      <xdr:rowOff>151157</xdr:rowOff>
    </xdr:from>
    <xdr:ext cx="864898" cy="339443"/>
    <xdr:sp macro="" textlink="">
      <xdr:nvSpPr>
        <xdr:cNvPr id="7" name="テキスト ボックス 6"/>
        <xdr:cNvSpPr txBox="1"/>
      </xdr:nvSpPr>
      <xdr:spPr>
        <a:xfrm>
          <a:off x="521802" y="7630353"/>
          <a:ext cx="864898" cy="339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介護者がいる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場合のみ記入</a:t>
          </a:r>
        </a:p>
      </xdr:txBody>
    </xdr:sp>
    <xdr:clientData/>
  </xdr:oneCellAnchor>
  <xdr:oneCellAnchor>
    <xdr:from>
      <xdr:col>22</xdr:col>
      <xdr:colOff>44979</xdr:colOff>
      <xdr:row>30</xdr:row>
      <xdr:rowOff>107515</xdr:rowOff>
    </xdr:from>
    <xdr:ext cx="828675" cy="347869"/>
    <xdr:sp macro="" textlink="">
      <xdr:nvSpPr>
        <xdr:cNvPr id="9" name="テキスト ボックス 8"/>
        <xdr:cNvSpPr txBox="1"/>
      </xdr:nvSpPr>
      <xdr:spPr>
        <a:xfrm>
          <a:off x="5511501" y="7860037"/>
          <a:ext cx="828675" cy="34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工賃明細等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を添付</a:t>
          </a:r>
        </a:p>
      </xdr:txBody>
    </xdr:sp>
    <xdr:clientData/>
  </xdr:oneCellAnchor>
  <xdr:oneCellAnchor>
    <xdr:from>
      <xdr:col>25</xdr:col>
      <xdr:colOff>216118</xdr:colOff>
      <xdr:row>37</xdr:row>
      <xdr:rowOff>274735</xdr:rowOff>
    </xdr:from>
    <xdr:ext cx="325730" cy="275717"/>
    <xdr:sp macro="" textlink="">
      <xdr:nvSpPr>
        <xdr:cNvPr id="10" name="テキスト ボックス 9"/>
        <xdr:cNvSpPr txBox="1"/>
      </xdr:nvSpPr>
      <xdr:spPr>
        <a:xfrm>
          <a:off x="6493093" y="976163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5</xdr:col>
      <xdr:colOff>165651</xdr:colOff>
      <xdr:row>13</xdr:row>
      <xdr:rowOff>33130</xdr:rowOff>
    </xdr:from>
    <xdr:ext cx="5433392" cy="225703"/>
    <xdr:sp macro="" textlink="">
      <xdr:nvSpPr>
        <xdr:cNvPr id="13" name="テキスト ボックス 12"/>
        <xdr:cNvSpPr txBox="1"/>
      </xdr:nvSpPr>
      <xdr:spPr>
        <a:xfrm>
          <a:off x="1292086" y="2791239"/>
          <a:ext cx="543339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上記住所と実際の通所先住所が異なる場合は、「通所先名称」の余白部分等に実際の通所先住所をご記入ください。</a:t>
          </a:r>
        </a:p>
      </xdr:txBody>
    </xdr:sp>
    <xdr:clientData/>
  </xdr:oneCellAnchor>
  <xdr:oneCellAnchor>
    <xdr:from>
      <xdr:col>22</xdr:col>
      <xdr:colOff>256757</xdr:colOff>
      <xdr:row>41</xdr:row>
      <xdr:rowOff>16565</xdr:rowOff>
    </xdr:from>
    <xdr:ext cx="3238503" cy="225703"/>
    <xdr:sp macro="" textlink="">
      <xdr:nvSpPr>
        <xdr:cNvPr id="11" name="テキスト ボックス 10"/>
        <xdr:cNvSpPr txBox="1"/>
      </xdr:nvSpPr>
      <xdr:spPr>
        <a:xfrm>
          <a:off x="5723279" y="10610022"/>
          <a:ext cx="32385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振込先が事業所の場合は、委任状（任意様式）が必要となります。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6</xdr:row>
      <xdr:rowOff>0</xdr:rowOff>
    </xdr:from>
    <xdr:to>
      <xdr:col>16</xdr:col>
      <xdr:colOff>190499</xdr:colOff>
      <xdr:row>12</xdr:row>
      <xdr:rowOff>0</xdr:rowOff>
    </xdr:to>
    <xdr:sp macro="" textlink="">
      <xdr:nvSpPr>
        <xdr:cNvPr id="3" name="正方形/長方形 2"/>
        <xdr:cNvSpPr/>
      </xdr:nvSpPr>
      <xdr:spPr>
        <a:xfrm>
          <a:off x="103532" y="1333500"/>
          <a:ext cx="4135092" cy="1371600"/>
        </a:xfrm>
        <a:prstGeom prst="rect">
          <a:avLst/>
        </a:prstGeom>
        <a:noFill/>
        <a:ln w="1270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31</xdr:col>
      <xdr:colOff>104360</xdr:colOff>
      <xdr:row>101</xdr:row>
      <xdr:rowOff>28576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5241250"/>
          <a:ext cx="6333710" cy="391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321</xdr:colOff>
      <xdr:row>27</xdr:row>
      <xdr:rowOff>297537</xdr:rowOff>
    </xdr:from>
    <xdr:ext cx="886556" cy="547290"/>
    <xdr:sp macro="" textlink="">
      <xdr:nvSpPr>
        <xdr:cNvPr id="5" name="テキスト ボックス 4"/>
        <xdr:cNvSpPr txBox="1"/>
      </xdr:nvSpPr>
      <xdr:spPr>
        <a:xfrm>
          <a:off x="514671" y="6926937"/>
          <a:ext cx="886556" cy="547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割引運賃が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ある場合、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その額を適用</a:t>
          </a:r>
        </a:p>
      </xdr:txBody>
    </xdr:sp>
    <xdr:clientData/>
  </xdr:oneCellAnchor>
  <xdr:oneCellAnchor>
    <xdr:from>
      <xdr:col>22</xdr:col>
      <xdr:colOff>14654</xdr:colOff>
      <xdr:row>26</xdr:row>
      <xdr:rowOff>13627</xdr:rowOff>
    </xdr:from>
    <xdr:ext cx="786848" cy="422484"/>
    <xdr:sp macro="" textlink="">
      <xdr:nvSpPr>
        <xdr:cNvPr id="6" name="テキスト ボックス 5"/>
        <xdr:cNvSpPr txBox="1"/>
      </xdr:nvSpPr>
      <xdr:spPr>
        <a:xfrm>
          <a:off x="5491529" y="6281077"/>
          <a:ext cx="786848" cy="42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片道</a:t>
          </a:r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2km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以上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のみ対象</a:t>
          </a:r>
        </a:p>
      </xdr:txBody>
    </xdr:sp>
    <xdr:clientData/>
  </xdr:oneCellAnchor>
  <xdr:oneCellAnchor>
    <xdr:from>
      <xdr:col>2</xdr:col>
      <xdr:colOff>323019</xdr:colOff>
      <xdr:row>30</xdr:row>
      <xdr:rowOff>151157</xdr:rowOff>
    </xdr:from>
    <xdr:ext cx="864898" cy="339443"/>
    <xdr:sp macro="" textlink="">
      <xdr:nvSpPr>
        <xdr:cNvPr id="7" name="テキスト ボックス 6"/>
        <xdr:cNvSpPr txBox="1"/>
      </xdr:nvSpPr>
      <xdr:spPr>
        <a:xfrm>
          <a:off x="513519" y="7866407"/>
          <a:ext cx="864898" cy="339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介護者がいる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場合のみ記入</a:t>
          </a:r>
        </a:p>
      </xdr:txBody>
    </xdr:sp>
    <xdr:clientData/>
  </xdr:oneCellAnchor>
  <xdr:oneCellAnchor>
    <xdr:from>
      <xdr:col>22</xdr:col>
      <xdr:colOff>44979</xdr:colOff>
      <xdr:row>30</xdr:row>
      <xdr:rowOff>107515</xdr:rowOff>
    </xdr:from>
    <xdr:ext cx="828675" cy="347869"/>
    <xdr:sp macro="" textlink="">
      <xdr:nvSpPr>
        <xdr:cNvPr id="8" name="テキスト ボックス 7"/>
        <xdr:cNvSpPr txBox="1"/>
      </xdr:nvSpPr>
      <xdr:spPr>
        <a:xfrm>
          <a:off x="5521854" y="7822765"/>
          <a:ext cx="828675" cy="34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工賃明細等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を添付</a:t>
          </a:r>
        </a:p>
      </xdr:txBody>
    </xdr:sp>
    <xdr:clientData/>
  </xdr:oneCellAnchor>
  <xdr:oneCellAnchor>
    <xdr:from>
      <xdr:col>25</xdr:col>
      <xdr:colOff>216118</xdr:colOff>
      <xdr:row>37</xdr:row>
      <xdr:rowOff>274735</xdr:rowOff>
    </xdr:from>
    <xdr:ext cx="325730" cy="275717"/>
    <xdr:sp macro="" textlink="">
      <xdr:nvSpPr>
        <xdr:cNvPr id="9" name="テキスト ボックス 8"/>
        <xdr:cNvSpPr txBox="1"/>
      </xdr:nvSpPr>
      <xdr:spPr>
        <a:xfrm>
          <a:off x="6493093" y="979973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5</xdr:col>
      <xdr:colOff>165651</xdr:colOff>
      <xdr:row>13</xdr:row>
      <xdr:rowOff>33130</xdr:rowOff>
    </xdr:from>
    <xdr:ext cx="5433392" cy="225703"/>
    <xdr:sp macro="" textlink="">
      <xdr:nvSpPr>
        <xdr:cNvPr id="10" name="テキスト ボックス 9"/>
        <xdr:cNvSpPr txBox="1"/>
      </xdr:nvSpPr>
      <xdr:spPr>
        <a:xfrm>
          <a:off x="1280076" y="2785855"/>
          <a:ext cx="543339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上記住所と実際の通所先住所が異なる場合は、「通所先名称」の余白部分等に実際の通所先住所をご記入ください。</a:t>
          </a:r>
        </a:p>
      </xdr:txBody>
    </xdr:sp>
    <xdr:clientData/>
  </xdr:oneCellAnchor>
  <xdr:oneCellAnchor>
    <xdr:from>
      <xdr:col>22</xdr:col>
      <xdr:colOff>256757</xdr:colOff>
      <xdr:row>41</xdr:row>
      <xdr:rowOff>16565</xdr:rowOff>
    </xdr:from>
    <xdr:ext cx="3238503" cy="225703"/>
    <xdr:sp macro="" textlink="">
      <xdr:nvSpPr>
        <xdr:cNvPr id="11" name="テキスト ボックス 10"/>
        <xdr:cNvSpPr txBox="1"/>
      </xdr:nvSpPr>
      <xdr:spPr>
        <a:xfrm>
          <a:off x="5733632" y="10570265"/>
          <a:ext cx="32385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振込先が事業所の場合は、委任状（任意様式）が必要となります。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19050</xdr:colOff>
          <xdr:row>0</xdr:row>
          <xdr:rowOff>0</xdr:rowOff>
        </xdr:from>
        <xdr:to>
          <xdr:col>40</xdr:col>
          <xdr:colOff>95250</xdr:colOff>
          <xdr:row>2</xdr:row>
          <xdr:rowOff>28575</xdr:rowOff>
        </xdr:to>
        <xdr:sp macro="" textlink="">
          <xdr:nvSpPr>
            <xdr:cNvPr id="95233" name="Spinner 1" hidden="1">
              <a:extLst>
                <a:ext uri="{63B3BB69-23CF-44E3-9099-C40C66FF867C}">
                  <a14:compatExt spid="_x0000_s95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36</xdr:col>
      <xdr:colOff>430195</xdr:colOff>
      <xdr:row>17</xdr:row>
      <xdr:rowOff>15847</xdr:rowOff>
    </xdr:from>
    <xdr:to>
      <xdr:col>38</xdr:col>
      <xdr:colOff>325524</xdr:colOff>
      <xdr:row>18</xdr:row>
      <xdr:rowOff>321667</xdr:rowOff>
    </xdr:to>
    <xdr:sp macro="" textlink="">
      <xdr:nvSpPr>
        <xdr:cNvPr id="12" name="楕円 11"/>
        <xdr:cNvSpPr/>
      </xdr:nvSpPr>
      <xdr:spPr>
        <a:xfrm>
          <a:off x="9391022" y="3950405"/>
          <a:ext cx="1272790" cy="3644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219807</xdr:colOff>
      <xdr:row>4</xdr:row>
      <xdr:rowOff>117231</xdr:rowOff>
    </xdr:from>
    <xdr:to>
      <xdr:col>42</xdr:col>
      <xdr:colOff>95250</xdr:colOff>
      <xdr:row>10</xdr:row>
      <xdr:rowOff>5548</xdr:rowOff>
    </xdr:to>
    <xdr:sp macro="" textlink="">
      <xdr:nvSpPr>
        <xdr:cNvPr id="14" name="角丸四角形吹き出し 13"/>
        <xdr:cNvSpPr/>
      </xdr:nvSpPr>
      <xdr:spPr>
        <a:xfrm>
          <a:off x="10112200" y="1069731"/>
          <a:ext cx="3277229" cy="1289853"/>
        </a:xfrm>
        <a:prstGeom prst="wedgeRoundRectCallout">
          <a:avLst>
            <a:gd name="adj1" fmla="val -21511"/>
            <a:gd name="adj2" fmla="val -71462"/>
            <a:gd name="adj3" fmla="val 16667"/>
          </a:avLst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【反映方法】</a:t>
          </a: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入力用シート（申請者・通所者）の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を入力すると、申請書に各申請の内容が反映されます。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※一部分の入力であっても、反映されます。</a:t>
          </a:r>
        </a:p>
      </xdr:txBody>
    </xdr:sp>
    <xdr:clientData/>
  </xdr:twoCellAnchor>
  <xdr:twoCellAnchor>
    <xdr:from>
      <xdr:col>36</xdr:col>
      <xdr:colOff>485776</xdr:colOff>
      <xdr:row>25</xdr:row>
      <xdr:rowOff>123824</xdr:rowOff>
    </xdr:from>
    <xdr:to>
      <xdr:col>37</xdr:col>
      <xdr:colOff>47626</xdr:colOff>
      <xdr:row>25</xdr:row>
      <xdr:rowOff>324869</xdr:rowOff>
    </xdr:to>
    <xdr:sp macro="" textlink="">
      <xdr:nvSpPr>
        <xdr:cNvPr id="16" name="楕円 15"/>
        <xdr:cNvSpPr/>
      </xdr:nvSpPr>
      <xdr:spPr>
        <a:xfrm>
          <a:off x="9534526" y="6029324"/>
          <a:ext cx="247650" cy="2010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394606</xdr:colOff>
      <xdr:row>27</xdr:row>
      <xdr:rowOff>340179</xdr:rowOff>
    </xdr:from>
    <xdr:to>
      <xdr:col>39</xdr:col>
      <xdr:colOff>625928</xdr:colOff>
      <xdr:row>30</xdr:row>
      <xdr:rowOff>38101</xdr:rowOff>
    </xdr:to>
    <xdr:sp macro="" textlink="">
      <xdr:nvSpPr>
        <xdr:cNvPr id="17" name="角丸四角形吹き出し 16"/>
        <xdr:cNvSpPr/>
      </xdr:nvSpPr>
      <xdr:spPr>
        <a:xfrm>
          <a:off x="9606642" y="7021286"/>
          <a:ext cx="2272393" cy="800101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片道がある場合は、”行”と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”帰”どちらかがわかるように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36</xdr:col>
      <xdr:colOff>421821</xdr:colOff>
      <xdr:row>34</xdr:row>
      <xdr:rowOff>122464</xdr:rowOff>
    </xdr:from>
    <xdr:to>
      <xdr:col>39</xdr:col>
      <xdr:colOff>481742</xdr:colOff>
      <xdr:row>38</xdr:row>
      <xdr:rowOff>186417</xdr:rowOff>
    </xdr:to>
    <xdr:sp macro="" textlink="">
      <xdr:nvSpPr>
        <xdr:cNvPr id="18" name="角丸四角形吹き出し 17"/>
        <xdr:cNvSpPr/>
      </xdr:nvSpPr>
      <xdr:spPr>
        <a:xfrm>
          <a:off x="9633857" y="8926285"/>
          <a:ext cx="2100992" cy="1152525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口座の記入についても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新規・口座変更の方は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忘れずに記入するよう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お願いします。</a:t>
          </a:r>
        </a:p>
      </xdr:txBody>
    </xdr:sp>
    <xdr:clientData/>
  </xdr:twoCellAnchor>
  <xdr:twoCellAnchor>
    <xdr:from>
      <xdr:col>37</xdr:col>
      <xdr:colOff>462643</xdr:colOff>
      <xdr:row>23</xdr:row>
      <xdr:rowOff>204106</xdr:rowOff>
    </xdr:from>
    <xdr:to>
      <xdr:col>40</xdr:col>
      <xdr:colOff>522564</xdr:colOff>
      <xdr:row>26</xdr:row>
      <xdr:rowOff>159203</xdr:rowOff>
    </xdr:to>
    <xdr:sp macro="" textlink="">
      <xdr:nvSpPr>
        <xdr:cNvPr id="19" name="角丸四角形吹き出し 18"/>
        <xdr:cNvSpPr/>
      </xdr:nvSpPr>
      <xdr:spPr>
        <a:xfrm>
          <a:off x="10355036" y="5606142"/>
          <a:ext cx="2100992" cy="866775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「バス・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JR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」利用の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「行・帰」は、それぞれ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〇をつけてください。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36</xdr:col>
      <xdr:colOff>408214</xdr:colOff>
      <xdr:row>14</xdr:row>
      <xdr:rowOff>68035</xdr:rowOff>
    </xdr:from>
    <xdr:to>
      <xdr:col>39</xdr:col>
      <xdr:colOff>62593</xdr:colOff>
      <xdr:row>15</xdr:row>
      <xdr:rowOff>443592</xdr:rowOff>
    </xdr:to>
    <xdr:sp macro="" textlink="">
      <xdr:nvSpPr>
        <xdr:cNvPr id="20" name="角丸四角形吹き出し 19"/>
        <xdr:cNvSpPr/>
      </xdr:nvSpPr>
      <xdr:spPr>
        <a:xfrm>
          <a:off x="9620250" y="3088821"/>
          <a:ext cx="1695450" cy="647700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手帳の保有状況は、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○をつけてください。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6</xdr:row>
      <xdr:rowOff>0</xdr:rowOff>
    </xdr:from>
    <xdr:to>
      <xdr:col>16</xdr:col>
      <xdr:colOff>190499</xdr:colOff>
      <xdr:row>12</xdr:row>
      <xdr:rowOff>0</xdr:rowOff>
    </xdr:to>
    <xdr:sp macro="" textlink="">
      <xdr:nvSpPr>
        <xdr:cNvPr id="2" name="正方形/長方形 1"/>
        <xdr:cNvSpPr/>
      </xdr:nvSpPr>
      <xdr:spPr>
        <a:xfrm>
          <a:off x="103532" y="1333500"/>
          <a:ext cx="4135092" cy="1400175"/>
        </a:xfrm>
        <a:prstGeom prst="rect">
          <a:avLst/>
        </a:prstGeom>
        <a:noFill/>
        <a:ln w="1270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89</xdr:row>
      <xdr:rowOff>0</xdr:rowOff>
    </xdr:from>
    <xdr:to>
      <xdr:col>31</xdr:col>
      <xdr:colOff>104360</xdr:colOff>
      <xdr:row>101</xdr:row>
      <xdr:rowOff>28576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5269825"/>
          <a:ext cx="6333710" cy="391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321</xdr:colOff>
      <xdr:row>27</xdr:row>
      <xdr:rowOff>297537</xdr:rowOff>
    </xdr:from>
    <xdr:ext cx="886556" cy="547290"/>
    <xdr:sp macro="" textlink="">
      <xdr:nvSpPr>
        <xdr:cNvPr id="4" name="テキスト ボックス 3"/>
        <xdr:cNvSpPr txBox="1"/>
      </xdr:nvSpPr>
      <xdr:spPr>
        <a:xfrm>
          <a:off x="514671" y="6955512"/>
          <a:ext cx="886556" cy="547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割引運賃が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ある場合、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その額を適用</a:t>
          </a:r>
        </a:p>
      </xdr:txBody>
    </xdr:sp>
    <xdr:clientData/>
  </xdr:oneCellAnchor>
  <xdr:oneCellAnchor>
    <xdr:from>
      <xdr:col>22</xdr:col>
      <xdr:colOff>14654</xdr:colOff>
      <xdr:row>26</xdr:row>
      <xdr:rowOff>13627</xdr:rowOff>
    </xdr:from>
    <xdr:ext cx="786848" cy="422484"/>
    <xdr:sp macro="" textlink="">
      <xdr:nvSpPr>
        <xdr:cNvPr id="5" name="テキスト ボックス 4"/>
        <xdr:cNvSpPr txBox="1"/>
      </xdr:nvSpPr>
      <xdr:spPr>
        <a:xfrm>
          <a:off x="5491529" y="6309652"/>
          <a:ext cx="786848" cy="42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片道</a:t>
          </a:r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2km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以上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のみ対象</a:t>
          </a:r>
        </a:p>
      </xdr:txBody>
    </xdr:sp>
    <xdr:clientData/>
  </xdr:oneCellAnchor>
  <xdr:oneCellAnchor>
    <xdr:from>
      <xdr:col>2</xdr:col>
      <xdr:colOff>323019</xdr:colOff>
      <xdr:row>30</xdr:row>
      <xdr:rowOff>151157</xdr:rowOff>
    </xdr:from>
    <xdr:ext cx="864898" cy="339443"/>
    <xdr:sp macro="" textlink="">
      <xdr:nvSpPr>
        <xdr:cNvPr id="6" name="テキスト ボックス 5"/>
        <xdr:cNvSpPr txBox="1"/>
      </xdr:nvSpPr>
      <xdr:spPr>
        <a:xfrm>
          <a:off x="513519" y="7894982"/>
          <a:ext cx="864898" cy="339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介護者がいる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場合のみ記入</a:t>
          </a:r>
        </a:p>
      </xdr:txBody>
    </xdr:sp>
    <xdr:clientData/>
  </xdr:oneCellAnchor>
  <xdr:oneCellAnchor>
    <xdr:from>
      <xdr:col>22</xdr:col>
      <xdr:colOff>44979</xdr:colOff>
      <xdr:row>30</xdr:row>
      <xdr:rowOff>107515</xdr:rowOff>
    </xdr:from>
    <xdr:ext cx="828675" cy="347869"/>
    <xdr:sp macro="" textlink="">
      <xdr:nvSpPr>
        <xdr:cNvPr id="7" name="テキスト ボックス 6"/>
        <xdr:cNvSpPr txBox="1"/>
      </xdr:nvSpPr>
      <xdr:spPr>
        <a:xfrm>
          <a:off x="5521854" y="7851340"/>
          <a:ext cx="828675" cy="347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r>
            <a:rPr kumimoji="1" lang="en-US" altLang="ja-JP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工賃明細等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　を添付</a:t>
          </a:r>
        </a:p>
      </xdr:txBody>
    </xdr:sp>
    <xdr:clientData/>
  </xdr:oneCellAnchor>
  <xdr:oneCellAnchor>
    <xdr:from>
      <xdr:col>25</xdr:col>
      <xdr:colOff>216118</xdr:colOff>
      <xdr:row>37</xdr:row>
      <xdr:rowOff>274735</xdr:rowOff>
    </xdr:from>
    <xdr:ext cx="325730" cy="275717"/>
    <xdr:sp macro="" textlink="">
      <xdr:nvSpPr>
        <xdr:cNvPr id="8" name="テキスト ボックス 7"/>
        <xdr:cNvSpPr txBox="1"/>
      </xdr:nvSpPr>
      <xdr:spPr>
        <a:xfrm>
          <a:off x="6493093" y="982831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oneCellAnchor>
    <xdr:from>
      <xdr:col>5</xdr:col>
      <xdr:colOff>165651</xdr:colOff>
      <xdr:row>13</xdr:row>
      <xdr:rowOff>33130</xdr:rowOff>
    </xdr:from>
    <xdr:ext cx="5433392" cy="225703"/>
    <xdr:sp macro="" textlink="">
      <xdr:nvSpPr>
        <xdr:cNvPr id="9" name="テキスト ボックス 8"/>
        <xdr:cNvSpPr txBox="1"/>
      </xdr:nvSpPr>
      <xdr:spPr>
        <a:xfrm>
          <a:off x="1280076" y="2814430"/>
          <a:ext cx="5433392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上記住所と実際の通所先住所が異なる場合は、「通所先名称」の余白部分等に実際の通所先住所をご記入ください。</a:t>
          </a:r>
        </a:p>
      </xdr:txBody>
    </xdr:sp>
    <xdr:clientData/>
  </xdr:oneCellAnchor>
  <xdr:oneCellAnchor>
    <xdr:from>
      <xdr:col>22</xdr:col>
      <xdr:colOff>256757</xdr:colOff>
      <xdr:row>41</xdr:row>
      <xdr:rowOff>16565</xdr:rowOff>
    </xdr:from>
    <xdr:ext cx="3238503" cy="225703"/>
    <xdr:sp macro="" textlink="">
      <xdr:nvSpPr>
        <xdr:cNvPr id="10" name="テキスト ボックス 9"/>
        <xdr:cNvSpPr txBox="1"/>
      </xdr:nvSpPr>
      <xdr:spPr>
        <a:xfrm>
          <a:off x="5733632" y="10598840"/>
          <a:ext cx="323850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振込先が事業所の場合は、委任状（任意様式）が必要となります。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19050</xdr:colOff>
          <xdr:row>0</xdr:row>
          <xdr:rowOff>0</xdr:rowOff>
        </xdr:from>
        <xdr:to>
          <xdr:col>40</xdr:col>
          <xdr:colOff>95250</xdr:colOff>
          <xdr:row>2</xdr:row>
          <xdr:rowOff>28575</xdr:rowOff>
        </xdr:to>
        <xdr:sp macro="" textlink="">
          <xdr:nvSpPr>
            <xdr:cNvPr id="99329" name="Spinner 1" hidden="1">
              <a:extLst>
                <a:ext uri="{63B3BB69-23CF-44E3-9099-C40C66FF867C}">
                  <a14:compatExt spid="_x0000_s99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36</xdr:col>
      <xdr:colOff>430195</xdr:colOff>
      <xdr:row>17</xdr:row>
      <xdr:rowOff>15847</xdr:rowOff>
    </xdr:from>
    <xdr:to>
      <xdr:col>38</xdr:col>
      <xdr:colOff>325524</xdr:colOff>
      <xdr:row>18</xdr:row>
      <xdr:rowOff>321667</xdr:rowOff>
    </xdr:to>
    <xdr:sp macro="" textlink="">
      <xdr:nvSpPr>
        <xdr:cNvPr id="12" name="楕円 11"/>
        <xdr:cNvSpPr/>
      </xdr:nvSpPr>
      <xdr:spPr>
        <a:xfrm>
          <a:off x="9478945" y="3968722"/>
          <a:ext cx="1266929" cy="3629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219807</xdr:colOff>
      <xdr:row>4</xdr:row>
      <xdr:rowOff>117231</xdr:rowOff>
    </xdr:from>
    <xdr:to>
      <xdr:col>42</xdr:col>
      <xdr:colOff>447675</xdr:colOff>
      <xdr:row>10</xdr:row>
      <xdr:rowOff>1466</xdr:rowOff>
    </xdr:to>
    <xdr:sp macro="" textlink="">
      <xdr:nvSpPr>
        <xdr:cNvPr id="13" name="角丸四角形吹き出し 12"/>
        <xdr:cNvSpPr/>
      </xdr:nvSpPr>
      <xdr:spPr>
        <a:xfrm>
          <a:off x="9954357" y="1069731"/>
          <a:ext cx="3656868" cy="1293935"/>
        </a:xfrm>
        <a:prstGeom prst="wedgeRoundRectCallout">
          <a:avLst>
            <a:gd name="adj1" fmla="val -21511"/>
            <a:gd name="adj2" fmla="val -71462"/>
            <a:gd name="adj3" fmla="val 16667"/>
          </a:avLst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【反映方法】</a:t>
          </a: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兄弟等用の入力用シート（申請者・通所者）の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を入力すると、申請書に各申請の内容が反映されます。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※一部分の入力であっても、反映されます。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37</xdr:col>
      <xdr:colOff>359752</xdr:colOff>
      <xdr:row>23</xdr:row>
      <xdr:rowOff>57149</xdr:rowOff>
    </xdr:from>
    <xdr:to>
      <xdr:col>40</xdr:col>
      <xdr:colOff>403344</xdr:colOff>
      <xdr:row>26</xdr:row>
      <xdr:rowOff>19049</xdr:rowOff>
    </xdr:to>
    <xdr:sp macro="" textlink="">
      <xdr:nvSpPr>
        <xdr:cNvPr id="14" name="角丸四角形吹き出し 13"/>
        <xdr:cNvSpPr/>
      </xdr:nvSpPr>
      <xdr:spPr>
        <a:xfrm>
          <a:off x="10094302" y="5448299"/>
          <a:ext cx="2100992" cy="866775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「バス・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JR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」利用の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「行・帰」は、それぞれ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〇をつけてください。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36</xdr:col>
      <xdr:colOff>485776</xdr:colOff>
      <xdr:row>25</xdr:row>
      <xdr:rowOff>123824</xdr:rowOff>
    </xdr:from>
    <xdr:to>
      <xdr:col>37</xdr:col>
      <xdr:colOff>47626</xdr:colOff>
      <xdr:row>25</xdr:row>
      <xdr:rowOff>324869</xdr:rowOff>
    </xdr:to>
    <xdr:sp macro="" textlink="">
      <xdr:nvSpPr>
        <xdr:cNvPr id="15" name="楕円 14"/>
        <xdr:cNvSpPr/>
      </xdr:nvSpPr>
      <xdr:spPr>
        <a:xfrm>
          <a:off x="9534526" y="6057899"/>
          <a:ext cx="247650" cy="2010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342900</xdr:colOff>
      <xdr:row>14</xdr:row>
      <xdr:rowOff>123826</xdr:rowOff>
    </xdr:from>
    <xdr:to>
      <xdr:col>38</xdr:col>
      <xdr:colOff>666750</xdr:colOff>
      <xdr:row>15</xdr:row>
      <xdr:rowOff>504826</xdr:rowOff>
    </xdr:to>
    <xdr:sp macro="" textlink="">
      <xdr:nvSpPr>
        <xdr:cNvPr id="16" name="角丸四角形吹き出し 15"/>
        <xdr:cNvSpPr/>
      </xdr:nvSpPr>
      <xdr:spPr>
        <a:xfrm>
          <a:off x="9391650" y="3152776"/>
          <a:ext cx="1695450" cy="647700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手帳の保有状況は、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○をつけてください。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36</xdr:col>
      <xdr:colOff>381000</xdr:colOff>
      <xdr:row>36</xdr:row>
      <xdr:rowOff>38100</xdr:rowOff>
    </xdr:from>
    <xdr:to>
      <xdr:col>39</xdr:col>
      <xdr:colOff>424592</xdr:colOff>
      <xdr:row>40</xdr:row>
      <xdr:rowOff>95250</xdr:rowOff>
    </xdr:to>
    <xdr:sp macro="" textlink="">
      <xdr:nvSpPr>
        <xdr:cNvPr id="17" name="角丸四角形吹き出し 16"/>
        <xdr:cNvSpPr/>
      </xdr:nvSpPr>
      <xdr:spPr>
        <a:xfrm>
          <a:off x="9429750" y="9286875"/>
          <a:ext cx="2100992" cy="1152525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口座の記入についても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新規・口座変更の方は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忘れずに記入するよう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お願いします。</a:t>
          </a:r>
        </a:p>
      </xdr:txBody>
    </xdr:sp>
    <xdr:clientData/>
  </xdr:twoCellAnchor>
  <xdr:twoCellAnchor>
    <xdr:from>
      <xdr:col>36</xdr:col>
      <xdr:colOff>390524</xdr:colOff>
      <xdr:row>29</xdr:row>
      <xdr:rowOff>152399</xdr:rowOff>
    </xdr:from>
    <xdr:to>
      <xdr:col>40</xdr:col>
      <xdr:colOff>57149</xdr:colOff>
      <xdr:row>32</xdr:row>
      <xdr:rowOff>10990</xdr:rowOff>
    </xdr:to>
    <xdr:sp macro="" textlink="">
      <xdr:nvSpPr>
        <xdr:cNvPr id="18" name="角丸四角形吹き出し 17"/>
        <xdr:cNvSpPr/>
      </xdr:nvSpPr>
      <xdr:spPr>
        <a:xfrm>
          <a:off x="9439274" y="7534274"/>
          <a:ext cx="2409825" cy="944441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”同時通所”と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”一方のみの通所”が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わかるように</a:t>
          </a:r>
          <a:r>
            <a:rPr kumimoji="1" lang="ja-JP" altLang="en-US" sz="1100" b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100" b="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36</xdr:col>
      <xdr:colOff>455002</xdr:colOff>
      <xdr:row>26</xdr:row>
      <xdr:rowOff>190499</xdr:rowOff>
    </xdr:from>
    <xdr:to>
      <xdr:col>39</xdr:col>
      <xdr:colOff>666750</xdr:colOff>
      <xdr:row>28</xdr:row>
      <xdr:rowOff>266700</xdr:rowOff>
    </xdr:to>
    <xdr:sp macro="" textlink="">
      <xdr:nvSpPr>
        <xdr:cNvPr id="19" name="角丸四角形吹き出し 18"/>
        <xdr:cNvSpPr/>
      </xdr:nvSpPr>
      <xdr:spPr>
        <a:xfrm>
          <a:off x="9503752" y="6486524"/>
          <a:ext cx="2269148" cy="800101"/>
        </a:xfrm>
        <a:prstGeom prst="wedgeRoundRectCallout">
          <a:avLst>
            <a:gd name="adj1" fmla="val -60930"/>
            <a:gd name="adj2" fmla="val 22687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片道がある場合は、”行”と”帰”どちらかがわかるように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3"/>
  <sheetViews>
    <sheetView showGridLines="0" tabSelected="1" showWhiteSpace="0" view="pageBreakPreview" zoomScale="85" zoomScaleNormal="100" zoomScaleSheetLayoutView="85" workbookViewId="0">
      <selection activeCell="AX24" sqref="AX24"/>
    </sheetView>
  </sheetViews>
  <sheetFormatPr defaultRowHeight="25.5" customHeight="1" x14ac:dyDescent="0.15"/>
  <cols>
    <col min="1" max="2" width="1.25" style="62" customWidth="1"/>
    <col min="3" max="3" width="4.25" style="62" customWidth="1"/>
    <col min="4" max="4" width="4" style="62" customWidth="1"/>
    <col min="5" max="5" width="3.875" style="62" customWidth="1"/>
    <col min="6" max="19" width="3.5" style="62" customWidth="1"/>
    <col min="20" max="20" width="1.25" style="62" customWidth="1"/>
    <col min="21" max="35" width="3.5" style="62" customWidth="1"/>
    <col min="36" max="36" width="1.375" style="62" customWidth="1"/>
    <col min="37" max="16384" width="9" style="62"/>
  </cols>
  <sheetData>
    <row r="1" spans="2:36" ht="24" customHeight="1" x14ac:dyDescent="0.15">
      <c r="B1" s="62" t="s">
        <v>0</v>
      </c>
      <c r="Y1" s="63"/>
      <c r="Z1" s="63"/>
      <c r="AA1" s="63"/>
      <c r="AB1" s="63"/>
      <c r="AC1" s="63"/>
      <c r="AD1" s="63"/>
      <c r="AE1" s="63"/>
      <c r="AF1" s="63"/>
      <c r="AG1" s="63"/>
      <c r="AH1" s="63"/>
      <c r="AJ1" s="64"/>
    </row>
    <row r="2" spans="2:36" ht="24" customHeight="1" x14ac:dyDescent="0.15">
      <c r="B2" s="65"/>
      <c r="C2" s="277" t="s">
        <v>11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</row>
    <row r="3" spans="2:36" ht="13.5" x14ac:dyDescent="0.15">
      <c r="AI3" s="63" t="s">
        <v>1</v>
      </c>
    </row>
    <row r="4" spans="2:36" ht="13.5" x14ac:dyDescent="0.15">
      <c r="B4" s="271" t="s">
        <v>2</v>
      </c>
      <c r="C4" s="271"/>
      <c r="D4" s="271"/>
      <c r="E4" s="271"/>
      <c r="F4" s="271"/>
      <c r="G4" s="271"/>
      <c r="H4" s="271"/>
      <c r="I4" s="271"/>
      <c r="J4" s="271"/>
      <c r="K4" s="271"/>
      <c r="P4" s="66"/>
      <c r="Q4" s="66"/>
      <c r="R4" s="66"/>
      <c r="Y4" s="278"/>
      <c r="Z4" s="278"/>
      <c r="AA4" s="278"/>
      <c r="AB4" s="278"/>
      <c r="AC4" s="278"/>
      <c r="AD4" s="278"/>
      <c r="AE4" s="278"/>
      <c r="AF4" s="278"/>
      <c r="AG4" s="278"/>
      <c r="AH4" s="278"/>
    </row>
    <row r="5" spans="2:36" ht="13.5" customHeight="1" x14ac:dyDescent="0.15">
      <c r="B5" s="66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66"/>
      <c r="Q5" s="66"/>
      <c r="R5" s="66"/>
      <c r="Y5" s="67"/>
      <c r="Z5" s="67"/>
      <c r="AA5" s="67"/>
      <c r="AB5" s="67"/>
      <c r="AC5" s="67"/>
      <c r="AD5" s="67"/>
      <c r="AE5" s="67"/>
      <c r="AF5" s="67"/>
      <c r="AG5" s="67"/>
      <c r="AH5" s="67"/>
    </row>
    <row r="6" spans="2:36" ht="16.5" customHeight="1" x14ac:dyDescent="0.15">
      <c r="B6" s="66"/>
      <c r="C6" s="280" t="s">
        <v>138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S6" s="280" t="s">
        <v>6</v>
      </c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</row>
    <row r="7" spans="2:36" ht="13.5" customHeight="1" x14ac:dyDescent="0.15">
      <c r="B7" s="66"/>
      <c r="C7" s="270" t="s">
        <v>119</v>
      </c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S7" s="271" t="s">
        <v>109</v>
      </c>
      <c r="T7" s="271"/>
      <c r="U7" s="272"/>
      <c r="V7" s="272"/>
      <c r="W7" s="272"/>
      <c r="X7" s="62" t="s">
        <v>37</v>
      </c>
    </row>
    <row r="8" spans="2:36" ht="21.75" customHeight="1" x14ac:dyDescent="0.15">
      <c r="B8" s="66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T8" s="71" t="s">
        <v>133</v>
      </c>
      <c r="U8" s="68"/>
      <c r="V8" s="68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</row>
    <row r="9" spans="2:36" ht="21.75" customHeight="1" x14ac:dyDescent="0.15">
      <c r="B9" s="66"/>
      <c r="C9" s="274" t="s">
        <v>10</v>
      </c>
      <c r="D9" s="274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T9" s="69" t="s">
        <v>132</v>
      </c>
      <c r="U9" s="69"/>
      <c r="V9" s="69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</row>
    <row r="10" spans="2:36" ht="21.75" customHeight="1" x14ac:dyDescent="0.15">
      <c r="B10" s="66"/>
      <c r="C10" s="274" t="s">
        <v>4</v>
      </c>
      <c r="D10" s="274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T10" s="79" t="s">
        <v>134</v>
      </c>
      <c r="U10" s="70"/>
      <c r="V10" s="70"/>
      <c r="W10" s="275"/>
      <c r="X10" s="275"/>
      <c r="Y10" s="275"/>
      <c r="Z10" s="275"/>
      <c r="AA10" s="275"/>
      <c r="AB10" s="275"/>
      <c r="AC10" s="275"/>
      <c r="AD10" s="69" t="s">
        <v>135</v>
      </c>
      <c r="AE10" s="69"/>
      <c r="AF10" s="275"/>
      <c r="AG10" s="275"/>
      <c r="AH10" s="275"/>
      <c r="AI10" s="275"/>
    </row>
    <row r="11" spans="2:36" ht="21.75" customHeight="1" x14ac:dyDescent="0.15">
      <c r="B11" s="66"/>
      <c r="C11" s="274" t="s">
        <v>35</v>
      </c>
      <c r="D11" s="274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76"/>
      <c r="P11" s="76" t="s">
        <v>34</v>
      </c>
      <c r="U11" s="88"/>
      <c r="V11" s="88"/>
      <c r="W11" s="106"/>
      <c r="X11" s="210" t="s">
        <v>131</v>
      </c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</row>
    <row r="12" spans="2:36" ht="7.5" customHeight="1" x14ac:dyDescent="0.1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2:36" ht="3.75" customHeight="1" x14ac:dyDescent="0.1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</row>
    <row r="14" spans="2:36" ht="19.5" customHeight="1" thickBot="1" x14ac:dyDescent="0.2">
      <c r="C14" s="83" t="s">
        <v>125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2:36" ht="21" customHeight="1" thickTop="1" x14ac:dyDescent="0.15">
      <c r="B15" s="255" t="s">
        <v>33</v>
      </c>
      <c r="C15" s="256"/>
      <c r="D15" s="256"/>
      <c r="E15" s="256"/>
      <c r="F15" s="257"/>
      <c r="G15" s="244" t="s">
        <v>32</v>
      </c>
      <c r="H15" s="245"/>
      <c r="I15" s="246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1"/>
      <c r="X15" s="261" t="s">
        <v>89</v>
      </c>
      <c r="Y15" s="262"/>
      <c r="Z15" s="263"/>
      <c r="AA15" s="495" t="s">
        <v>90</v>
      </c>
      <c r="AB15" s="496"/>
      <c r="AC15" s="496"/>
      <c r="AD15" s="496"/>
      <c r="AE15" s="496"/>
      <c r="AF15" s="496"/>
      <c r="AG15" s="496"/>
      <c r="AH15" s="496"/>
      <c r="AI15" s="497"/>
    </row>
    <row r="16" spans="2:36" ht="40.5" customHeight="1" thickBot="1" x14ac:dyDescent="0.2">
      <c r="B16" s="258"/>
      <c r="C16" s="259"/>
      <c r="D16" s="259"/>
      <c r="E16" s="259"/>
      <c r="F16" s="260"/>
      <c r="G16" s="247" t="s">
        <v>15</v>
      </c>
      <c r="H16" s="248"/>
      <c r="I16" s="249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64"/>
      <c r="Y16" s="265"/>
      <c r="Z16" s="266"/>
      <c r="AA16" s="498"/>
      <c r="AB16" s="499"/>
      <c r="AC16" s="499"/>
      <c r="AD16" s="499"/>
      <c r="AE16" s="499"/>
      <c r="AF16" s="499"/>
      <c r="AG16" s="500"/>
      <c r="AH16" s="500"/>
      <c r="AI16" s="501"/>
    </row>
    <row r="17" spans="2:39" ht="11.25" customHeight="1" x14ac:dyDescent="0.15">
      <c r="B17" s="305" t="s">
        <v>140</v>
      </c>
      <c r="C17" s="306"/>
      <c r="D17" s="306"/>
      <c r="E17" s="306"/>
      <c r="F17" s="307"/>
      <c r="G17" s="204" t="s">
        <v>130</v>
      </c>
      <c r="H17" s="205"/>
      <c r="I17" s="205"/>
      <c r="J17" s="205"/>
      <c r="K17" s="205"/>
      <c r="L17" s="205"/>
      <c r="M17" s="205"/>
      <c r="N17" s="205"/>
      <c r="O17" s="205"/>
      <c r="P17" s="205"/>
      <c r="Q17" s="206"/>
      <c r="R17" s="321" t="s">
        <v>91</v>
      </c>
      <c r="S17" s="322"/>
      <c r="T17" s="204" t="s">
        <v>139</v>
      </c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325"/>
      <c r="AG17" s="327" t="s">
        <v>98</v>
      </c>
      <c r="AH17" s="328"/>
      <c r="AI17" s="329"/>
    </row>
    <row r="18" spans="2:39" ht="4.5" customHeight="1" x14ac:dyDescent="0.15">
      <c r="B18" s="318"/>
      <c r="C18" s="319"/>
      <c r="D18" s="319"/>
      <c r="E18" s="319"/>
      <c r="F18" s="320"/>
      <c r="G18" s="207"/>
      <c r="H18" s="208"/>
      <c r="I18" s="208"/>
      <c r="J18" s="208"/>
      <c r="K18" s="208"/>
      <c r="L18" s="208"/>
      <c r="M18" s="208"/>
      <c r="N18" s="208"/>
      <c r="O18" s="208"/>
      <c r="P18" s="208"/>
      <c r="Q18" s="209"/>
      <c r="R18" s="323"/>
      <c r="S18" s="324"/>
      <c r="T18" s="20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326"/>
      <c r="AG18" s="330"/>
      <c r="AH18" s="331"/>
      <c r="AI18" s="332"/>
    </row>
    <row r="19" spans="2:39" ht="30" customHeight="1" x14ac:dyDescent="0.15">
      <c r="B19" s="318"/>
      <c r="C19" s="319"/>
      <c r="D19" s="319"/>
      <c r="E19" s="319"/>
      <c r="F19" s="320"/>
      <c r="G19" s="347" t="s">
        <v>128</v>
      </c>
      <c r="H19" s="348"/>
      <c r="I19" s="348"/>
      <c r="J19" s="348"/>
      <c r="K19" s="349"/>
      <c r="L19" s="201" t="s">
        <v>129</v>
      </c>
      <c r="M19" s="202"/>
      <c r="N19" s="202"/>
      <c r="O19" s="202"/>
      <c r="P19" s="202"/>
      <c r="Q19" s="203"/>
      <c r="R19" s="323"/>
      <c r="S19" s="324"/>
      <c r="T19" s="333" t="s">
        <v>142</v>
      </c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335"/>
      <c r="AH19" s="336"/>
      <c r="AI19" s="337"/>
    </row>
    <row r="20" spans="2:39" ht="30" customHeight="1" thickBot="1" x14ac:dyDescent="0.2">
      <c r="B20" s="258"/>
      <c r="C20" s="259"/>
      <c r="D20" s="259"/>
      <c r="E20" s="259"/>
      <c r="F20" s="260"/>
      <c r="G20" s="341" t="s">
        <v>93</v>
      </c>
      <c r="H20" s="341"/>
      <c r="I20" s="341"/>
      <c r="J20" s="341"/>
      <c r="K20" s="342"/>
      <c r="L20" s="343" t="s">
        <v>95</v>
      </c>
      <c r="M20" s="343"/>
      <c r="N20" s="343"/>
      <c r="O20" s="343"/>
      <c r="P20" s="343"/>
      <c r="Q20" s="344"/>
      <c r="R20" s="323"/>
      <c r="S20" s="324"/>
      <c r="T20" s="303" t="s">
        <v>143</v>
      </c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38"/>
      <c r="AH20" s="339"/>
      <c r="AI20" s="340"/>
    </row>
    <row r="21" spans="2:39" ht="15" customHeight="1" x14ac:dyDescent="0.15">
      <c r="B21" s="305" t="s">
        <v>5</v>
      </c>
      <c r="C21" s="306"/>
      <c r="D21" s="306"/>
      <c r="E21" s="306"/>
      <c r="F21" s="307"/>
      <c r="G21" s="311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3"/>
      <c r="AH21" s="313"/>
      <c r="AI21" s="314"/>
    </row>
    <row r="22" spans="2:39" ht="25.5" customHeight="1" thickBot="1" x14ac:dyDescent="0.2">
      <c r="B22" s="308"/>
      <c r="C22" s="309"/>
      <c r="D22" s="309"/>
      <c r="E22" s="309"/>
      <c r="F22" s="310"/>
      <c r="G22" s="315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7"/>
    </row>
    <row r="23" spans="2:39" s="66" customFormat="1" ht="8.25" customHeight="1" thickTop="1" x14ac:dyDescent="0.15">
      <c r="C23" s="85"/>
      <c r="D23" s="85"/>
      <c r="E23" s="85"/>
      <c r="F23" s="85"/>
      <c r="G23" s="85"/>
      <c r="H23" s="85"/>
      <c r="I23" s="85"/>
      <c r="J23" s="85"/>
      <c r="K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</row>
    <row r="24" spans="2:39" ht="18.75" customHeight="1" thickBot="1" x14ac:dyDescent="0.2">
      <c r="C24" s="87" t="s">
        <v>118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66"/>
    </row>
    <row r="25" spans="2:39" ht="24" customHeight="1" thickTop="1" x14ac:dyDescent="0.15">
      <c r="B25" s="285" t="s">
        <v>25</v>
      </c>
      <c r="C25" s="286"/>
      <c r="D25" s="291" t="s">
        <v>26</v>
      </c>
      <c r="E25" s="292"/>
      <c r="F25" s="293"/>
      <c r="G25" s="429" t="s">
        <v>8</v>
      </c>
      <c r="H25" s="430"/>
      <c r="I25" s="431" t="s">
        <v>21</v>
      </c>
      <c r="J25" s="432"/>
      <c r="K25" s="432"/>
      <c r="L25" s="432"/>
      <c r="M25" s="432"/>
      <c r="N25" s="432"/>
      <c r="O25" s="432"/>
      <c r="P25" s="432"/>
      <c r="Q25" s="432"/>
      <c r="R25" s="433"/>
      <c r="S25" s="502" t="s">
        <v>51</v>
      </c>
      <c r="T25" s="503"/>
      <c r="U25" s="503"/>
      <c r="V25" s="504"/>
      <c r="W25" s="292" t="s">
        <v>122</v>
      </c>
      <c r="X25" s="292"/>
      <c r="Y25" s="292"/>
      <c r="Z25" s="281" t="s">
        <v>106</v>
      </c>
      <c r="AA25" s="282"/>
      <c r="AB25" s="282"/>
      <c r="AC25" s="282"/>
      <c r="AD25" s="282"/>
      <c r="AE25" s="90"/>
      <c r="AF25" s="91"/>
      <c r="AG25" s="90"/>
      <c r="AH25" s="90"/>
      <c r="AI25" s="92"/>
    </row>
    <row r="26" spans="2:39" ht="28.5" customHeight="1" x14ac:dyDescent="0.15">
      <c r="B26" s="287"/>
      <c r="C26" s="288"/>
      <c r="D26" s="294"/>
      <c r="E26" s="294"/>
      <c r="F26" s="295"/>
      <c r="G26" s="345" t="s">
        <v>110</v>
      </c>
      <c r="H26" s="346"/>
      <c r="I26" s="196"/>
      <c r="J26" s="195"/>
      <c r="K26" s="195"/>
      <c r="L26" s="195"/>
      <c r="M26" s="195" t="s">
        <v>147</v>
      </c>
      <c r="N26" s="195"/>
      <c r="O26" s="195"/>
      <c r="P26" s="195"/>
      <c r="Q26" s="195"/>
      <c r="R26" s="197"/>
      <c r="S26" s="507"/>
      <c r="T26" s="508"/>
      <c r="U26" s="508"/>
      <c r="V26" s="82" t="s">
        <v>3</v>
      </c>
      <c r="W26" s="294"/>
      <c r="X26" s="294"/>
      <c r="Y26" s="294"/>
      <c r="Z26" s="483"/>
      <c r="AA26" s="484"/>
      <c r="AB26" s="484"/>
      <c r="AC26" s="484"/>
      <c r="AD26" s="484"/>
      <c r="AE26" s="484"/>
      <c r="AF26" s="484"/>
      <c r="AG26" s="484"/>
      <c r="AH26" s="484"/>
      <c r="AI26" s="93" t="s">
        <v>108</v>
      </c>
    </row>
    <row r="27" spans="2:39" ht="28.5" customHeight="1" x14ac:dyDescent="0.15">
      <c r="B27" s="287"/>
      <c r="C27" s="288"/>
      <c r="D27" s="294"/>
      <c r="E27" s="294"/>
      <c r="F27" s="295"/>
      <c r="G27" s="345" t="s">
        <v>111</v>
      </c>
      <c r="H27" s="346"/>
      <c r="I27" s="196"/>
      <c r="J27" s="195"/>
      <c r="K27" s="195"/>
      <c r="L27" s="195"/>
      <c r="M27" s="195" t="s">
        <v>147</v>
      </c>
      <c r="N27" s="195"/>
      <c r="O27" s="195"/>
      <c r="P27" s="195"/>
      <c r="Q27" s="195"/>
      <c r="R27" s="197"/>
      <c r="S27" s="507"/>
      <c r="T27" s="508"/>
      <c r="U27" s="508"/>
      <c r="V27" s="82" t="s">
        <v>3</v>
      </c>
      <c r="W27" s="294"/>
      <c r="X27" s="294"/>
      <c r="Y27" s="294"/>
      <c r="Z27" s="283" t="s">
        <v>107</v>
      </c>
      <c r="AA27" s="284"/>
      <c r="AB27" s="284"/>
      <c r="AC27" s="284"/>
      <c r="AD27" s="284"/>
      <c r="AE27" s="66"/>
      <c r="AF27" s="66"/>
      <c r="AG27" s="66"/>
      <c r="AH27" s="66"/>
      <c r="AI27" s="94"/>
    </row>
    <row r="28" spans="2:39" ht="28.5" customHeight="1" thickBot="1" x14ac:dyDescent="0.2">
      <c r="B28" s="287"/>
      <c r="C28" s="288"/>
      <c r="D28" s="294"/>
      <c r="E28" s="294"/>
      <c r="F28" s="295"/>
      <c r="G28" s="301" t="s">
        <v>112</v>
      </c>
      <c r="H28" s="302"/>
      <c r="I28" s="199"/>
      <c r="J28" s="198"/>
      <c r="K28" s="198"/>
      <c r="L28" s="198"/>
      <c r="M28" s="198" t="s">
        <v>147</v>
      </c>
      <c r="N28" s="198"/>
      <c r="O28" s="198"/>
      <c r="P28" s="198"/>
      <c r="Q28" s="198"/>
      <c r="R28" s="200"/>
      <c r="S28" s="505"/>
      <c r="T28" s="506"/>
      <c r="U28" s="506"/>
      <c r="V28" s="84" t="s">
        <v>3</v>
      </c>
      <c r="W28" s="298"/>
      <c r="X28" s="298"/>
      <c r="Y28" s="298"/>
      <c r="Z28" s="485"/>
      <c r="AA28" s="486"/>
      <c r="AB28" s="486"/>
      <c r="AC28" s="486"/>
      <c r="AD28" s="486"/>
      <c r="AE28" s="486"/>
      <c r="AF28" s="486"/>
      <c r="AG28" s="486"/>
      <c r="AH28" s="486"/>
      <c r="AI28" s="95" t="s">
        <v>108</v>
      </c>
    </row>
    <row r="29" spans="2:39" ht="28.5" customHeight="1" x14ac:dyDescent="0.15">
      <c r="B29" s="287"/>
      <c r="C29" s="288"/>
      <c r="D29" s="294"/>
      <c r="E29" s="294"/>
      <c r="F29" s="295"/>
      <c r="G29" s="434" t="s">
        <v>104</v>
      </c>
      <c r="H29" s="435"/>
      <c r="I29" s="435"/>
      <c r="J29" s="435"/>
      <c r="K29" s="435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80" t="s">
        <v>13</v>
      </c>
      <c r="W29" s="436" t="s">
        <v>123</v>
      </c>
      <c r="X29" s="437"/>
      <c r="Y29" s="438"/>
      <c r="Z29" s="445" t="s">
        <v>121</v>
      </c>
      <c r="AA29" s="446"/>
      <c r="AB29" s="446"/>
      <c r="AC29" s="446"/>
      <c r="AD29" s="446"/>
      <c r="AE29" s="446"/>
      <c r="AF29" s="446"/>
      <c r="AG29" s="446"/>
      <c r="AH29" s="446"/>
      <c r="AI29" s="447"/>
    </row>
    <row r="30" spans="2:39" ht="28.5" customHeight="1" x14ac:dyDescent="0.15">
      <c r="B30" s="287"/>
      <c r="C30" s="288"/>
      <c r="D30" s="296"/>
      <c r="E30" s="296"/>
      <c r="F30" s="297"/>
      <c r="G30" s="448" t="s">
        <v>105</v>
      </c>
      <c r="H30" s="449"/>
      <c r="I30" s="449"/>
      <c r="J30" s="449"/>
      <c r="K30" s="449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81" t="s">
        <v>13</v>
      </c>
      <c r="W30" s="439"/>
      <c r="X30" s="440"/>
      <c r="Y30" s="441"/>
      <c r="Z30" s="119" t="s">
        <v>148</v>
      </c>
      <c r="AA30" s="118"/>
      <c r="AB30" s="487" t="s">
        <v>149</v>
      </c>
      <c r="AC30" s="487"/>
      <c r="AD30" s="488"/>
      <c r="AE30" s="488"/>
      <c r="AF30" s="118" t="s">
        <v>150</v>
      </c>
      <c r="AG30" s="488"/>
      <c r="AH30" s="488"/>
      <c r="AI30" s="117" t="s">
        <v>151</v>
      </c>
      <c r="AM30" s="62" t="s">
        <v>31</v>
      </c>
    </row>
    <row r="31" spans="2:39" ht="28.5" customHeight="1" x14ac:dyDescent="0.15">
      <c r="B31" s="287"/>
      <c r="C31" s="288"/>
      <c r="D31" s="294"/>
      <c r="E31" s="294"/>
      <c r="F31" s="295"/>
      <c r="G31" s="450" t="s">
        <v>113</v>
      </c>
      <c r="H31" s="451"/>
      <c r="I31" s="451"/>
      <c r="J31" s="451"/>
      <c r="K31" s="451"/>
      <c r="L31" s="451"/>
      <c r="M31" s="451"/>
      <c r="N31" s="481"/>
      <c r="O31" s="481"/>
      <c r="P31" s="481"/>
      <c r="Q31" s="481"/>
      <c r="R31" s="481"/>
      <c r="S31" s="481"/>
      <c r="T31" s="481"/>
      <c r="U31" s="481"/>
      <c r="V31" s="80" t="s">
        <v>13</v>
      </c>
      <c r="W31" s="439"/>
      <c r="X31" s="440"/>
      <c r="Y31" s="441"/>
      <c r="Z31" s="125" t="s">
        <v>148</v>
      </c>
      <c r="AA31" s="124"/>
      <c r="AB31" s="190" t="s">
        <v>149</v>
      </c>
      <c r="AC31" s="190"/>
      <c r="AD31" s="191"/>
      <c r="AE31" s="191"/>
      <c r="AF31" s="124" t="s">
        <v>150</v>
      </c>
      <c r="AG31" s="191"/>
      <c r="AH31" s="191"/>
      <c r="AI31" s="123" t="s">
        <v>151</v>
      </c>
    </row>
    <row r="32" spans="2:39" ht="28.5" customHeight="1" thickBot="1" x14ac:dyDescent="0.2">
      <c r="B32" s="289"/>
      <c r="C32" s="290"/>
      <c r="D32" s="299"/>
      <c r="E32" s="299"/>
      <c r="F32" s="300"/>
      <c r="G32" s="452" t="s">
        <v>114</v>
      </c>
      <c r="H32" s="453"/>
      <c r="I32" s="453"/>
      <c r="J32" s="453"/>
      <c r="K32" s="453"/>
      <c r="L32" s="453"/>
      <c r="M32" s="453"/>
      <c r="N32" s="482"/>
      <c r="O32" s="482"/>
      <c r="P32" s="482"/>
      <c r="Q32" s="482"/>
      <c r="R32" s="482"/>
      <c r="S32" s="482"/>
      <c r="T32" s="482"/>
      <c r="U32" s="482"/>
      <c r="V32" s="96" t="s">
        <v>13</v>
      </c>
      <c r="W32" s="442"/>
      <c r="X32" s="443"/>
      <c r="Y32" s="444"/>
      <c r="Z32" s="122" t="s">
        <v>148</v>
      </c>
      <c r="AA32" s="120"/>
      <c r="AB32" s="192" t="s">
        <v>149</v>
      </c>
      <c r="AC32" s="192"/>
      <c r="AD32" s="193"/>
      <c r="AE32" s="193"/>
      <c r="AF32" s="120" t="s">
        <v>150</v>
      </c>
      <c r="AG32" s="193"/>
      <c r="AH32" s="193"/>
      <c r="AI32" s="121" t="s">
        <v>151</v>
      </c>
    </row>
    <row r="33" spans="1:38" ht="7.5" customHeight="1" thickTop="1" thickBot="1" x14ac:dyDescent="0.2">
      <c r="D33" s="97"/>
      <c r="E33" s="97"/>
      <c r="F33" s="97"/>
      <c r="G33" s="97"/>
      <c r="H33" s="97"/>
      <c r="I33" s="97"/>
      <c r="P33" s="66"/>
      <c r="Q33" s="66"/>
      <c r="R33" s="66"/>
      <c r="S33" s="77"/>
      <c r="T33" s="77"/>
      <c r="U33" s="77"/>
      <c r="W33" s="72"/>
      <c r="X33" s="66"/>
      <c r="Y33" s="66"/>
      <c r="Z33" s="66"/>
      <c r="AG33" s="66"/>
      <c r="AH33" s="66"/>
    </row>
    <row r="34" spans="1:38" ht="15" customHeight="1" thickTop="1" x14ac:dyDescent="0.15">
      <c r="B34" s="285" t="s">
        <v>115</v>
      </c>
      <c r="C34" s="286"/>
      <c r="D34" s="458" t="s">
        <v>127</v>
      </c>
      <c r="E34" s="458"/>
      <c r="F34" s="458"/>
      <c r="G34" s="459"/>
      <c r="H34" s="462" t="s">
        <v>126</v>
      </c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4"/>
      <c r="AH34" s="98"/>
    </row>
    <row r="35" spans="1:38" ht="15" customHeight="1" thickBot="1" x14ac:dyDescent="0.2">
      <c r="B35" s="287"/>
      <c r="C35" s="288"/>
      <c r="D35" s="460"/>
      <c r="E35" s="460"/>
      <c r="F35" s="460"/>
      <c r="G35" s="461"/>
      <c r="H35" s="465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  <c r="AF35" s="466"/>
      <c r="AG35" s="467"/>
      <c r="AH35" s="100"/>
      <c r="AI35" s="89"/>
    </row>
    <row r="36" spans="1:38" ht="24" customHeight="1" x14ac:dyDescent="0.15">
      <c r="B36" s="287"/>
      <c r="C36" s="288"/>
      <c r="D36" s="373" t="s">
        <v>124</v>
      </c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4"/>
      <c r="T36" s="66"/>
      <c r="U36" s="66"/>
      <c r="V36" s="509" t="s">
        <v>88</v>
      </c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1"/>
      <c r="AL36" s="62" t="s">
        <v>36</v>
      </c>
    </row>
    <row r="37" spans="1:38" ht="24" customHeight="1" x14ac:dyDescent="0.15">
      <c r="B37" s="287"/>
      <c r="C37" s="288"/>
      <c r="D37" s="477"/>
      <c r="E37" s="478"/>
      <c r="F37" s="478"/>
      <c r="G37" s="135" t="s">
        <v>160</v>
      </c>
      <c r="H37" s="468" t="s">
        <v>157</v>
      </c>
      <c r="I37" s="468"/>
      <c r="J37" s="135" t="s">
        <v>56</v>
      </c>
      <c r="K37" s="469" t="s">
        <v>158</v>
      </c>
      <c r="L37" s="470"/>
      <c r="M37" s="474"/>
      <c r="N37" s="475"/>
      <c r="O37" s="475"/>
      <c r="P37" s="475"/>
      <c r="Q37" s="475"/>
      <c r="R37" s="454" t="s">
        <v>27</v>
      </c>
      <c r="S37" s="455"/>
      <c r="V37" s="512" t="s">
        <v>116</v>
      </c>
      <c r="W37" s="513"/>
      <c r="X37" s="513"/>
      <c r="Y37" s="513"/>
      <c r="Z37" s="513"/>
      <c r="AA37" s="513"/>
      <c r="AB37" s="513" t="s">
        <v>117</v>
      </c>
      <c r="AC37" s="514"/>
      <c r="AD37" s="514"/>
      <c r="AE37" s="514"/>
      <c r="AF37" s="514"/>
      <c r="AG37" s="514"/>
      <c r="AH37" s="514"/>
      <c r="AI37" s="515"/>
    </row>
    <row r="38" spans="1:38" ht="24" customHeight="1" thickBot="1" x14ac:dyDescent="0.2">
      <c r="B38" s="287"/>
      <c r="C38" s="288"/>
      <c r="D38" s="479"/>
      <c r="E38" s="480"/>
      <c r="F38" s="480"/>
      <c r="G38" s="136" t="s">
        <v>56</v>
      </c>
      <c r="H38" s="471" t="s">
        <v>159</v>
      </c>
      <c r="I38" s="471"/>
      <c r="J38" s="136" t="s">
        <v>56</v>
      </c>
      <c r="K38" s="472" t="s">
        <v>161</v>
      </c>
      <c r="L38" s="473"/>
      <c r="M38" s="476"/>
      <c r="N38" s="339"/>
      <c r="O38" s="339"/>
      <c r="P38" s="339"/>
      <c r="Q38" s="339"/>
      <c r="R38" s="456"/>
      <c r="S38" s="457"/>
      <c r="V38" s="512"/>
      <c r="W38" s="513"/>
      <c r="X38" s="513"/>
      <c r="Y38" s="513"/>
      <c r="Z38" s="513"/>
      <c r="AA38" s="513"/>
      <c r="AB38" s="514"/>
      <c r="AC38" s="514"/>
      <c r="AD38" s="514"/>
      <c r="AE38" s="514"/>
      <c r="AF38" s="514"/>
      <c r="AG38" s="514"/>
      <c r="AH38" s="514"/>
      <c r="AI38" s="515"/>
    </row>
    <row r="39" spans="1:38" ht="19.5" customHeight="1" x14ac:dyDescent="0.15">
      <c r="B39" s="287"/>
      <c r="C39" s="288"/>
      <c r="D39" s="410" t="s">
        <v>28</v>
      </c>
      <c r="E39" s="411"/>
      <c r="F39" s="412" t="s">
        <v>22</v>
      </c>
      <c r="G39" s="410"/>
      <c r="H39" s="410"/>
      <c r="I39" s="410"/>
      <c r="J39" s="410"/>
      <c r="K39" s="410"/>
      <c r="L39" s="413"/>
      <c r="M39" s="414" t="s">
        <v>23</v>
      </c>
      <c r="N39" s="414"/>
      <c r="O39" s="414"/>
      <c r="P39" s="415"/>
      <c r="Q39" s="416" t="s">
        <v>24</v>
      </c>
      <c r="R39" s="414"/>
      <c r="S39" s="417"/>
      <c r="V39" s="516">
        <v>1</v>
      </c>
      <c r="W39" s="387"/>
      <c r="X39" s="387"/>
      <c r="Y39" s="422"/>
      <c r="Z39" s="424">
        <v>0</v>
      </c>
      <c r="AA39" s="408"/>
      <c r="AB39" s="426"/>
      <c r="AC39" s="387"/>
      <c r="AD39" s="387"/>
      <c r="AE39" s="387"/>
      <c r="AF39" s="387"/>
      <c r="AG39" s="387"/>
      <c r="AH39" s="408"/>
      <c r="AI39" s="489"/>
    </row>
    <row r="40" spans="1:38" ht="18.75" customHeight="1" thickBot="1" x14ac:dyDescent="0.2">
      <c r="B40" s="287"/>
      <c r="C40" s="288"/>
      <c r="D40" s="267" t="s">
        <v>29</v>
      </c>
      <c r="E40" s="268"/>
      <c r="F40" s="418"/>
      <c r="G40" s="420"/>
      <c r="H40" s="420"/>
      <c r="I40" s="420"/>
      <c r="J40" s="420"/>
      <c r="K40" s="420"/>
      <c r="L40" s="491"/>
      <c r="M40" s="493"/>
      <c r="N40" s="518"/>
      <c r="O40" s="378"/>
      <c r="P40" s="520"/>
      <c r="Q40" s="522"/>
      <c r="R40" s="378"/>
      <c r="S40" s="380"/>
      <c r="V40" s="517"/>
      <c r="W40" s="388"/>
      <c r="X40" s="388"/>
      <c r="Y40" s="423"/>
      <c r="Z40" s="425"/>
      <c r="AA40" s="409"/>
      <c r="AB40" s="427"/>
      <c r="AC40" s="388"/>
      <c r="AD40" s="388"/>
      <c r="AE40" s="388"/>
      <c r="AF40" s="388"/>
      <c r="AG40" s="388"/>
      <c r="AH40" s="409"/>
      <c r="AI40" s="490"/>
    </row>
    <row r="41" spans="1:38" ht="18.75" customHeight="1" thickBot="1" x14ac:dyDescent="0.2">
      <c r="B41" s="287"/>
      <c r="C41" s="288"/>
      <c r="D41" s="382" t="s">
        <v>30</v>
      </c>
      <c r="E41" s="383"/>
      <c r="F41" s="419"/>
      <c r="G41" s="421"/>
      <c r="H41" s="421"/>
      <c r="I41" s="421"/>
      <c r="J41" s="421"/>
      <c r="K41" s="421"/>
      <c r="L41" s="492"/>
      <c r="M41" s="494"/>
      <c r="N41" s="519"/>
      <c r="O41" s="379"/>
      <c r="P41" s="521"/>
      <c r="Q41" s="523"/>
      <c r="R41" s="379"/>
      <c r="S41" s="381"/>
      <c r="V41" s="384" t="s">
        <v>96</v>
      </c>
      <c r="W41" s="384"/>
      <c r="X41" s="385">
        <v>9900</v>
      </c>
      <c r="Y41" s="385"/>
      <c r="Z41" s="386" t="s">
        <v>120</v>
      </c>
      <c r="AA41" s="386"/>
      <c r="AB41" s="386"/>
      <c r="AC41" s="428"/>
      <c r="AD41" s="428"/>
      <c r="AE41" s="73"/>
      <c r="AF41" s="73"/>
      <c r="AG41" s="73"/>
      <c r="AH41" s="73"/>
      <c r="AI41" s="73"/>
    </row>
    <row r="42" spans="1:38" ht="20.25" customHeight="1" thickTop="1" x14ac:dyDescent="0.15">
      <c r="A42" s="66"/>
      <c r="B42" s="287"/>
      <c r="C42" s="288"/>
      <c r="D42" s="350" t="s">
        <v>97</v>
      </c>
      <c r="E42" s="351"/>
      <c r="F42" s="351"/>
      <c r="G42" s="351"/>
      <c r="H42" s="352"/>
      <c r="I42" s="367" t="s">
        <v>16</v>
      </c>
      <c r="J42" s="368"/>
      <c r="K42" s="368"/>
      <c r="L42" s="369"/>
      <c r="M42" s="405"/>
      <c r="N42" s="406"/>
      <c r="O42" s="406"/>
      <c r="P42" s="406"/>
      <c r="Q42" s="406"/>
      <c r="R42" s="406"/>
      <c r="S42" s="406"/>
      <c r="T42" s="406"/>
      <c r="U42" s="406"/>
      <c r="V42" s="406"/>
      <c r="W42" s="407"/>
      <c r="AD42" s="66"/>
    </row>
    <row r="43" spans="1:38" ht="30" customHeight="1" thickBot="1" x14ac:dyDescent="0.2">
      <c r="A43" s="66"/>
      <c r="B43" s="289"/>
      <c r="C43" s="290"/>
      <c r="D43" s="353"/>
      <c r="E43" s="353"/>
      <c r="F43" s="353"/>
      <c r="G43" s="353"/>
      <c r="H43" s="354"/>
      <c r="I43" s="370" t="s">
        <v>15</v>
      </c>
      <c r="J43" s="371"/>
      <c r="K43" s="371"/>
      <c r="L43" s="372"/>
      <c r="M43" s="402"/>
      <c r="N43" s="403"/>
      <c r="O43" s="403"/>
      <c r="P43" s="403"/>
      <c r="Q43" s="403"/>
      <c r="R43" s="403"/>
      <c r="S43" s="403"/>
      <c r="T43" s="403"/>
      <c r="U43" s="403"/>
      <c r="V43" s="403"/>
      <c r="W43" s="404"/>
    </row>
    <row r="44" spans="1:38" ht="5.25" customHeight="1" thickTop="1" x14ac:dyDescent="0.15">
      <c r="A44" s="66"/>
      <c r="B44" s="101"/>
      <c r="C44" s="101"/>
      <c r="D44" s="102"/>
      <c r="E44" s="102"/>
      <c r="F44" s="102"/>
      <c r="G44" s="102"/>
      <c r="H44" s="102"/>
      <c r="I44" s="103"/>
      <c r="J44" s="103"/>
      <c r="K44" s="103"/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5"/>
      <c r="AE44" s="105"/>
      <c r="AF44" s="105"/>
      <c r="AG44" s="105"/>
      <c r="AH44" s="105"/>
      <c r="AI44" s="105"/>
      <c r="AJ44" s="105"/>
    </row>
    <row r="45" spans="1:38" ht="5.25" customHeight="1" x14ac:dyDescent="0.15">
      <c r="A45" s="66"/>
      <c r="B45" s="74"/>
      <c r="C45" s="74"/>
    </row>
    <row r="46" spans="1:38" ht="15" customHeight="1" thickBot="1" x14ac:dyDescent="0.2">
      <c r="C46" s="401" t="s">
        <v>141</v>
      </c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66"/>
    </row>
    <row r="47" spans="1:38" ht="25.5" customHeight="1" thickTop="1" x14ac:dyDescent="0.15">
      <c r="C47" s="355" t="s">
        <v>26</v>
      </c>
      <c r="D47" s="356"/>
      <c r="E47" s="211" t="s">
        <v>86</v>
      </c>
      <c r="F47" s="212"/>
      <c r="G47" s="212"/>
      <c r="H47" s="212"/>
      <c r="I47" s="212"/>
      <c r="J47" s="212"/>
      <c r="K47" s="212"/>
      <c r="L47" s="212"/>
      <c r="M47" s="213"/>
      <c r="N47" s="361" t="s">
        <v>100</v>
      </c>
      <c r="O47" s="362"/>
      <c r="P47" s="241" t="s">
        <v>103</v>
      </c>
      <c r="Q47" s="242"/>
      <c r="R47" s="242"/>
      <c r="S47" s="242"/>
      <c r="T47" s="242"/>
      <c r="U47" s="242"/>
      <c r="V47" s="242"/>
      <c r="W47" s="242"/>
      <c r="X47" s="242"/>
      <c r="Y47" s="242"/>
      <c r="Z47" s="243"/>
    </row>
    <row r="48" spans="1:38" ht="25.5" customHeight="1" x14ac:dyDescent="0.15">
      <c r="C48" s="357"/>
      <c r="D48" s="358"/>
      <c r="E48" s="223" t="s">
        <v>87</v>
      </c>
      <c r="F48" s="224"/>
      <c r="G48" s="224"/>
      <c r="H48" s="224"/>
      <c r="I48" s="224"/>
      <c r="J48" s="224"/>
      <c r="K48" s="224"/>
      <c r="L48" s="224"/>
      <c r="M48" s="225"/>
      <c r="N48" s="363"/>
      <c r="O48" s="364"/>
      <c r="P48" s="238" t="s">
        <v>165</v>
      </c>
      <c r="Q48" s="239"/>
      <c r="R48" s="239"/>
      <c r="S48" s="239"/>
      <c r="T48" s="239"/>
      <c r="U48" s="239"/>
      <c r="V48" s="239"/>
      <c r="W48" s="239"/>
      <c r="X48" s="239"/>
      <c r="Y48" s="239"/>
      <c r="Z48" s="240"/>
    </row>
    <row r="49" spans="2:36" ht="25.5" customHeight="1" thickBot="1" x14ac:dyDescent="0.2">
      <c r="C49" s="357"/>
      <c r="D49" s="358"/>
      <c r="E49" s="217" t="s">
        <v>136</v>
      </c>
      <c r="F49" s="218"/>
      <c r="G49" s="218"/>
      <c r="H49" s="218"/>
      <c r="I49" s="218"/>
      <c r="J49" s="218"/>
      <c r="K49" s="218"/>
      <c r="L49" s="218"/>
      <c r="M49" s="219"/>
      <c r="N49" s="365"/>
      <c r="O49" s="366"/>
      <c r="P49" s="235" t="s">
        <v>165</v>
      </c>
      <c r="Q49" s="236"/>
      <c r="R49" s="236"/>
      <c r="S49" s="236"/>
      <c r="T49" s="236"/>
      <c r="U49" s="236"/>
      <c r="V49" s="236"/>
      <c r="W49" s="236"/>
      <c r="X49" s="236"/>
      <c r="Y49" s="236"/>
      <c r="Z49" s="237"/>
      <c r="AA49" s="66"/>
      <c r="AB49" s="66"/>
      <c r="AC49" s="66"/>
      <c r="AD49" s="66"/>
      <c r="AE49" s="66"/>
    </row>
    <row r="50" spans="2:36" ht="26.25" customHeight="1" thickTop="1" thickBot="1" x14ac:dyDescent="0.2">
      <c r="C50" s="359"/>
      <c r="D50" s="360"/>
      <c r="E50" s="220" t="s">
        <v>136</v>
      </c>
      <c r="F50" s="221"/>
      <c r="G50" s="221"/>
      <c r="H50" s="221"/>
      <c r="I50" s="221"/>
      <c r="J50" s="221"/>
      <c r="K50" s="221"/>
      <c r="L50" s="221"/>
      <c r="M50" s="222"/>
      <c r="N50" s="389" t="s">
        <v>101</v>
      </c>
      <c r="O50" s="390"/>
      <c r="P50" s="232" t="s">
        <v>137</v>
      </c>
      <c r="Q50" s="233"/>
      <c r="R50" s="233"/>
      <c r="S50" s="233"/>
      <c r="T50" s="233"/>
      <c r="U50" s="233"/>
      <c r="V50" s="233"/>
      <c r="W50" s="233"/>
      <c r="X50" s="233"/>
      <c r="Y50" s="233"/>
      <c r="Z50" s="234"/>
      <c r="AA50" s="375" t="s">
        <v>14</v>
      </c>
      <c r="AB50" s="376"/>
      <c r="AC50" s="376"/>
      <c r="AD50" s="376"/>
      <c r="AE50" s="376"/>
      <c r="AF50" s="376"/>
      <c r="AG50" s="377"/>
      <c r="AJ50" s="66"/>
    </row>
    <row r="51" spans="2:36" ht="26.25" customHeight="1" thickTop="1" x14ac:dyDescent="0.15">
      <c r="B51" s="75"/>
      <c r="C51" s="357" t="s">
        <v>99</v>
      </c>
      <c r="D51" s="358"/>
      <c r="E51" s="217" t="s">
        <v>136</v>
      </c>
      <c r="F51" s="218"/>
      <c r="G51" s="218"/>
      <c r="H51" s="218"/>
      <c r="I51" s="218"/>
      <c r="J51" s="218"/>
      <c r="K51" s="218"/>
      <c r="L51" s="218"/>
      <c r="M51" s="219"/>
      <c r="N51" s="363"/>
      <c r="O51" s="364"/>
      <c r="P51" s="229" t="s">
        <v>137</v>
      </c>
      <c r="Q51" s="230"/>
      <c r="R51" s="230"/>
      <c r="S51" s="230"/>
      <c r="T51" s="230"/>
      <c r="U51" s="230"/>
      <c r="V51" s="230"/>
      <c r="W51" s="230"/>
      <c r="X51" s="230"/>
      <c r="Y51" s="230"/>
      <c r="Z51" s="231"/>
      <c r="AA51" s="395" t="s">
        <v>102</v>
      </c>
      <c r="AB51" s="396"/>
      <c r="AC51" s="396"/>
      <c r="AD51" s="396"/>
      <c r="AE51" s="396"/>
      <c r="AF51" s="396"/>
      <c r="AG51" s="397"/>
    </row>
    <row r="52" spans="2:36" ht="26.25" customHeight="1" thickBot="1" x14ac:dyDescent="0.2">
      <c r="C52" s="393"/>
      <c r="D52" s="394"/>
      <c r="E52" s="214" t="s">
        <v>136</v>
      </c>
      <c r="F52" s="215"/>
      <c r="G52" s="215"/>
      <c r="H52" s="215"/>
      <c r="I52" s="215"/>
      <c r="J52" s="215"/>
      <c r="K52" s="215"/>
      <c r="L52" s="215"/>
      <c r="M52" s="216"/>
      <c r="N52" s="391"/>
      <c r="O52" s="392"/>
      <c r="P52" s="226" t="s">
        <v>137</v>
      </c>
      <c r="Q52" s="227"/>
      <c r="R52" s="227"/>
      <c r="S52" s="227"/>
      <c r="T52" s="227"/>
      <c r="U52" s="227"/>
      <c r="V52" s="227"/>
      <c r="W52" s="227"/>
      <c r="X52" s="227"/>
      <c r="Y52" s="227"/>
      <c r="Z52" s="228"/>
      <c r="AA52" s="398"/>
      <c r="AB52" s="399"/>
      <c r="AC52" s="399"/>
      <c r="AD52" s="399"/>
      <c r="AE52" s="399"/>
      <c r="AF52" s="399"/>
      <c r="AG52" s="400"/>
    </row>
    <row r="53" spans="2:36" ht="7.5" customHeight="1" thickTop="1" x14ac:dyDescent="0.15"/>
  </sheetData>
  <mergeCells count="163">
    <mergeCell ref="E11:N11"/>
    <mergeCell ref="AF10:AI10"/>
    <mergeCell ref="W10:AC10"/>
    <mergeCell ref="AI39:AI40"/>
    <mergeCell ref="J40:J41"/>
    <mergeCell ref="K40:K41"/>
    <mergeCell ref="L40:L41"/>
    <mergeCell ref="M40:M41"/>
    <mergeCell ref="AC39:AC40"/>
    <mergeCell ref="AD39:AD40"/>
    <mergeCell ref="AE39:AE40"/>
    <mergeCell ref="AA15:AI16"/>
    <mergeCell ref="S25:V25"/>
    <mergeCell ref="S28:U28"/>
    <mergeCell ref="S27:U27"/>
    <mergeCell ref="S26:U26"/>
    <mergeCell ref="V36:AI36"/>
    <mergeCell ref="V37:AA38"/>
    <mergeCell ref="AB37:AI38"/>
    <mergeCell ref="V39:V40"/>
    <mergeCell ref="N40:N41"/>
    <mergeCell ref="O40:O41"/>
    <mergeCell ref="P40:P41"/>
    <mergeCell ref="Q40:Q41"/>
    <mergeCell ref="G25:H25"/>
    <mergeCell ref="I25:R25"/>
    <mergeCell ref="G29:K29"/>
    <mergeCell ref="W29:Y32"/>
    <mergeCell ref="Z29:AI29"/>
    <mergeCell ref="G30:K30"/>
    <mergeCell ref="G31:M31"/>
    <mergeCell ref="G32:M32"/>
    <mergeCell ref="R37:S38"/>
    <mergeCell ref="D34:G35"/>
    <mergeCell ref="H34:AG35"/>
    <mergeCell ref="H37:I37"/>
    <mergeCell ref="K37:L37"/>
    <mergeCell ref="H38:I38"/>
    <mergeCell ref="K38:L38"/>
    <mergeCell ref="M37:Q38"/>
    <mergeCell ref="D37:F38"/>
    <mergeCell ref="N31:U31"/>
    <mergeCell ref="N32:U32"/>
    <mergeCell ref="Z26:AH26"/>
    <mergeCell ref="Z28:AH28"/>
    <mergeCell ref="AB30:AC30"/>
    <mergeCell ref="AD30:AE30"/>
    <mergeCell ref="AG30:AH30"/>
    <mergeCell ref="AH39:AH40"/>
    <mergeCell ref="D39:E39"/>
    <mergeCell ref="F39:L39"/>
    <mergeCell ref="M39:P39"/>
    <mergeCell ref="Q39:S39"/>
    <mergeCell ref="F40:F41"/>
    <mergeCell ref="G40:G41"/>
    <mergeCell ref="H40:H41"/>
    <mergeCell ref="I40:I41"/>
    <mergeCell ref="W39:W40"/>
    <mergeCell ref="X39:X40"/>
    <mergeCell ref="Y39:Y40"/>
    <mergeCell ref="AF39:AF40"/>
    <mergeCell ref="Z39:Z40"/>
    <mergeCell ref="AA39:AA40"/>
    <mergeCell ref="AB39:AB40"/>
    <mergeCell ref="AC41:AD41"/>
    <mergeCell ref="D42:H43"/>
    <mergeCell ref="C47:D50"/>
    <mergeCell ref="N47:O49"/>
    <mergeCell ref="I42:L42"/>
    <mergeCell ref="I43:L43"/>
    <mergeCell ref="B34:C43"/>
    <mergeCell ref="D36:S36"/>
    <mergeCell ref="AA50:AG50"/>
    <mergeCell ref="R40:R41"/>
    <mergeCell ref="S40:S41"/>
    <mergeCell ref="D41:E41"/>
    <mergeCell ref="V41:W41"/>
    <mergeCell ref="X41:Y41"/>
    <mergeCell ref="Z41:AB41"/>
    <mergeCell ref="AG39:AG40"/>
    <mergeCell ref="N50:O52"/>
    <mergeCell ref="C51:D52"/>
    <mergeCell ref="AA51:AG52"/>
    <mergeCell ref="C46:X46"/>
    <mergeCell ref="M43:W43"/>
    <mergeCell ref="M42:W42"/>
    <mergeCell ref="C10:D10"/>
    <mergeCell ref="E10:P10"/>
    <mergeCell ref="C11:D11"/>
    <mergeCell ref="Z25:AD25"/>
    <mergeCell ref="Z27:AD27"/>
    <mergeCell ref="B25:C32"/>
    <mergeCell ref="D25:F30"/>
    <mergeCell ref="W25:Y28"/>
    <mergeCell ref="D31:F32"/>
    <mergeCell ref="G28:H28"/>
    <mergeCell ref="T20:AF20"/>
    <mergeCell ref="B21:F22"/>
    <mergeCell ref="G21:AI22"/>
    <mergeCell ref="B17:F20"/>
    <mergeCell ref="R17:S20"/>
    <mergeCell ref="T17:AF18"/>
    <mergeCell ref="AG17:AI18"/>
    <mergeCell ref="T19:AF19"/>
    <mergeCell ref="AG19:AI20"/>
    <mergeCell ref="G20:K20"/>
    <mergeCell ref="L20:Q20"/>
    <mergeCell ref="G27:H27"/>
    <mergeCell ref="G19:K19"/>
    <mergeCell ref="G26:H26"/>
    <mergeCell ref="C7:P8"/>
    <mergeCell ref="S7:T7"/>
    <mergeCell ref="U7:W7"/>
    <mergeCell ref="W8:AI8"/>
    <mergeCell ref="C9:D9"/>
    <mergeCell ref="E9:P9"/>
    <mergeCell ref="W9:AI9"/>
    <mergeCell ref="C2:AI2"/>
    <mergeCell ref="B4:K4"/>
    <mergeCell ref="Y4:AH4"/>
    <mergeCell ref="C5:O5"/>
    <mergeCell ref="C6:O6"/>
    <mergeCell ref="S6:AI6"/>
    <mergeCell ref="L19:Q19"/>
    <mergeCell ref="G17:Q18"/>
    <mergeCell ref="X11:AI11"/>
    <mergeCell ref="E47:M47"/>
    <mergeCell ref="E52:M52"/>
    <mergeCell ref="E51:M51"/>
    <mergeCell ref="E50:M50"/>
    <mergeCell ref="E49:M49"/>
    <mergeCell ref="E48:M48"/>
    <mergeCell ref="P52:Z52"/>
    <mergeCell ref="P51:Z51"/>
    <mergeCell ref="P50:Z50"/>
    <mergeCell ref="P49:Z49"/>
    <mergeCell ref="P48:Z48"/>
    <mergeCell ref="P47:Z47"/>
    <mergeCell ref="G15:I15"/>
    <mergeCell ref="G16:I16"/>
    <mergeCell ref="J15:W15"/>
    <mergeCell ref="J16:W16"/>
    <mergeCell ref="S13:AI13"/>
    <mergeCell ref="B15:F16"/>
    <mergeCell ref="X15:Z16"/>
    <mergeCell ref="D40:E40"/>
    <mergeCell ref="L29:U29"/>
    <mergeCell ref="AB31:AC31"/>
    <mergeCell ref="AD31:AE31"/>
    <mergeCell ref="AG31:AH31"/>
    <mergeCell ref="AB32:AC32"/>
    <mergeCell ref="AD32:AE32"/>
    <mergeCell ref="AG32:AH32"/>
    <mergeCell ref="L30:U30"/>
    <mergeCell ref="M26:N26"/>
    <mergeCell ref="I26:L26"/>
    <mergeCell ref="O26:R26"/>
    <mergeCell ref="I27:L27"/>
    <mergeCell ref="M27:N27"/>
    <mergeCell ref="O27:R27"/>
    <mergeCell ref="M28:N28"/>
    <mergeCell ref="I28:L28"/>
    <mergeCell ref="O28:R28"/>
  </mergeCells>
  <phoneticPr fontId="2"/>
  <dataValidations count="1">
    <dataValidation type="list" allowBlank="1" showInputMessage="1" showErrorMessage="1" sqref="G37:G38 J37:J38">
      <formula1>"□,☑"</formula1>
    </dataValidation>
  </dataValidations>
  <printOptions horizontalCentered="1"/>
  <pageMargins left="0.51181102362204722" right="0.31496062992125984" top="0.26" bottom="0.27559055118110237" header="0.19685039370078741" footer="0.19685039370078741"/>
  <pageSetup paperSize="9" scale="82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O53"/>
  <sheetViews>
    <sheetView showGridLines="0" showWhiteSpace="0" view="pageBreakPreview" topLeftCell="A23" zoomScale="70" zoomScaleNormal="100" zoomScaleSheetLayoutView="70" workbookViewId="0">
      <selection activeCell="AS39" sqref="AS39"/>
    </sheetView>
  </sheetViews>
  <sheetFormatPr defaultRowHeight="25.5" customHeight="1" x14ac:dyDescent="0.15"/>
  <cols>
    <col min="1" max="2" width="1.25" style="62" customWidth="1"/>
    <col min="3" max="3" width="4.25" style="62" customWidth="1"/>
    <col min="4" max="4" width="4" style="62" customWidth="1"/>
    <col min="5" max="5" width="3.875" style="62" customWidth="1"/>
    <col min="6" max="19" width="3.5" style="62" customWidth="1"/>
    <col min="20" max="20" width="1.25" style="62" customWidth="1"/>
    <col min="21" max="35" width="3.5" style="62" customWidth="1"/>
    <col min="36" max="36" width="1.375" style="62" customWidth="1"/>
    <col min="37" max="16384" width="9" style="62"/>
  </cols>
  <sheetData>
    <row r="1" spans="2:40" ht="24" customHeight="1" x14ac:dyDescent="0.15">
      <c r="B1" s="62" t="s">
        <v>0</v>
      </c>
      <c r="Y1" s="63"/>
      <c r="Z1" s="63"/>
      <c r="AA1" s="63"/>
      <c r="AB1" s="63"/>
      <c r="AC1" s="63"/>
      <c r="AD1" s="63"/>
      <c r="AE1" s="63"/>
      <c r="AF1" s="63"/>
      <c r="AG1" s="63"/>
      <c r="AH1" s="63"/>
      <c r="AJ1" s="64"/>
      <c r="AL1" s="580" t="s">
        <v>144</v>
      </c>
      <c r="AM1" s="582">
        <v>1</v>
      </c>
      <c r="AN1" s="1"/>
    </row>
    <row r="2" spans="2:40" ht="24" customHeight="1" thickBot="1" x14ac:dyDescent="0.2">
      <c r="B2" s="65"/>
      <c r="C2" s="277" t="s">
        <v>11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L2" s="581"/>
      <c r="AM2" s="583"/>
      <c r="AN2" s="1"/>
    </row>
    <row r="3" spans="2:40" ht="13.5" x14ac:dyDescent="0.15">
      <c r="AI3" s="63" t="s">
        <v>1</v>
      </c>
    </row>
    <row r="4" spans="2:40" ht="13.5" x14ac:dyDescent="0.15">
      <c r="B4" s="271" t="s">
        <v>2</v>
      </c>
      <c r="C4" s="271"/>
      <c r="D4" s="271"/>
      <c r="E4" s="271"/>
      <c r="F4" s="271"/>
      <c r="G4" s="271"/>
      <c r="H4" s="271"/>
      <c r="I4" s="271"/>
      <c r="J4" s="271"/>
      <c r="K4" s="271"/>
      <c r="P4" s="66"/>
      <c r="Q4" s="66"/>
      <c r="R4" s="66"/>
      <c r="Y4" s="278"/>
      <c r="Z4" s="278"/>
      <c r="AA4" s="278"/>
      <c r="AB4" s="278"/>
      <c r="AC4" s="278"/>
      <c r="AD4" s="278"/>
      <c r="AE4" s="278"/>
      <c r="AF4" s="278"/>
      <c r="AG4" s="278"/>
      <c r="AH4" s="278"/>
    </row>
    <row r="5" spans="2:40" ht="13.5" customHeight="1" x14ac:dyDescent="0.15">
      <c r="B5" s="66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66"/>
      <c r="Q5" s="66"/>
      <c r="R5" s="66"/>
      <c r="Y5" s="108"/>
      <c r="Z5" s="108"/>
      <c r="AA5" s="108"/>
      <c r="AB5" s="108"/>
      <c r="AC5" s="108"/>
      <c r="AD5" s="108"/>
      <c r="AE5" s="108"/>
      <c r="AF5" s="108"/>
      <c r="AG5" s="108"/>
      <c r="AH5" s="108"/>
    </row>
    <row r="6" spans="2:40" ht="16.5" customHeight="1" x14ac:dyDescent="0.15">
      <c r="B6" s="66"/>
      <c r="C6" s="280" t="s">
        <v>138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S6" s="280" t="s">
        <v>6</v>
      </c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</row>
    <row r="7" spans="2:40" ht="16.5" customHeight="1" x14ac:dyDescent="0.15">
      <c r="B7" s="66"/>
      <c r="C7" s="137" t="str">
        <f>IF('入力用シート（申請者・通所者）'!$C$4="通所","☑","□")</f>
        <v>□</v>
      </c>
      <c r="D7" s="602" t="s">
        <v>163</v>
      </c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S7" s="271" t="s">
        <v>109</v>
      </c>
      <c r="T7" s="271"/>
      <c r="U7" s="525" t="str">
        <f>IF(VLOOKUP($AM$1,'入力用シート（申請者・通所者）'!$A:$K,2,FALSE)=0,"",VLOOKUP($AM$1,'入力用シート（申請者・通所者）'!$A:$K,2,FALSE))</f>
        <v/>
      </c>
      <c r="V7" s="525"/>
      <c r="W7" s="525"/>
      <c r="X7" s="62" t="s">
        <v>37</v>
      </c>
    </row>
    <row r="8" spans="2:40" ht="21" customHeight="1" x14ac:dyDescent="0.15">
      <c r="B8" s="66"/>
      <c r="C8" s="138" t="str">
        <f>IF('入力用シート（申請者・通所者）'!$C$4="ピアカウンセリング","☑","□")</f>
        <v>□</v>
      </c>
      <c r="D8" s="603" t="s">
        <v>162</v>
      </c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T8" s="71" t="s">
        <v>133</v>
      </c>
      <c r="U8" s="68"/>
      <c r="V8" s="68"/>
      <c r="W8" s="526" t="str">
        <f>IF(VLOOKUP($AM$1,'入力用シート（申請者・通所者）'!$A:$K,3,FALSE)=0,"",VLOOKUP($AM$1,'入力用シート（申請者・通所者）'!$A:$K,3,FALSE))</f>
        <v/>
      </c>
      <c r="X8" s="526"/>
      <c r="Y8" s="526"/>
      <c r="Z8" s="526"/>
      <c r="AA8" s="526"/>
      <c r="AB8" s="526"/>
      <c r="AC8" s="526"/>
      <c r="AD8" s="526"/>
      <c r="AE8" s="526"/>
      <c r="AF8" s="526"/>
      <c r="AG8" s="526"/>
      <c r="AH8" s="526"/>
      <c r="AI8" s="526"/>
    </row>
    <row r="9" spans="2:40" ht="21.75" customHeight="1" x14ac:dyDescent="0.15">
      <c r="B9" s="66"/>
      <c r="C9" s="274" t="s">
        <v>10</v>
      </c>
      <c r="D9" s="274"/>
      <c r="E9" s="524" t="str">
        <f>IF('入力用シート（申請者・通所者）'!$C$5="","",'入力用シート（申請者・通所者）'!$C$5)</f>
        <v/>
      </c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T9" s="69" t="s">
        <v>132</v>
      </c>
      <c r="U9" s="69"/>
      <c r="V9" s="69"/>
      <c r="W9" s="527" t="str">
        <f>IF(VLOOKUP($AM$1,'入力用シート（申請者・通所者）'!$A:$K,4,FALSE)=0,"",VLOOKUP($AM$1,'入力用シート（申請者・通所者）'!$A:$K,4,FALSE))</f>
        <v/>
      </c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</row>
    <row r="10" spans="2:40" ht="21.75" customHeight="1" x14ac:dyDescent="0.15">
      <c r="B10" s="66"/>
      <c r="C10" s="274" t="s">
        <v>4</v>
      </c>
      <c r="D10" s="274"/>
      <c r="E10" s="526" t="str">
        <f>IF('入力用シート（申請者・通所者）'!$C$6="","",'入力用シート（申請者・通所者）'!$C$6)</f>
        <v/>
      </c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T10" s="107" t="s">
        <v>134</v>
      </c>
      <c r="U10" s="109"/>
      <c r="V10" s="109"/>
      <c r="W10" s="524" t="str">
        <f>IF(VLOOKUP($AM$1,'入力用シート（申請者・通所者）'!$A:$K,5,FALSE)=0,"",VLOOKUP($AM$1,'入力用シート（申請者・通所者）'!$A:$K,5,FALSE))</f>
        <v/>
      </c>
      <c r="X10" s="524"/>
      <c r="Y10" s="524"/>
      <c r="Z10" s="524"/>
      <c r="AA10" s="524"/>
      <c r="AB10" s="524"/>
      <c r="AC10" s="524"/>
      <c r="AD10" s="69" t="s">
        <v>135</v>
      </c>
      <c r="AE10" s="69"/>
      <c r="AF10" s="524" t="str">
        <f>IF(VLOOKUP($AM$1,'入力用シート（申請者・通所者）'!$A:$K,6,FALSE)=0,"",VLOOKUP($AM$1,'入力用シート（申請者・通所者）'!$A:$K,6,FALSE))</f>
        <v/>
      </c>
      <c r="AG10" s="524"/>
      <c r="AH10" s="524"/>
      <c r="AI10" s="524"/>
    </row>
    <row r="11" spans="2:40" ht="21.75" customHeight="1" x14ac:dyDescent="0.15">
      <c r="B11" s="66"/>
      <c r="C11" s="274" t="s">
        <v>35</v>
      </c>
      <c r="D11" s="274"/>
      <c r="E11" s="524" t="str">
        <f>IF('入力用シート（申請者・通所者）'!$C$7="","",'入力用シート（申請者・通所者）'!$C$7)</f>
        <v/>
      </c>
      <c r="F11" s="524"/>
      <c r="G11" s="524"/>
      <c r="H11" s="524"/>
      <c r="I11" s="524"/>
      <c r="J11" s="524"/>
      <c r="K11" s="524"/>
      <c r="L11" s="524"/>
      <c r="M11" s="524"/>
      <c r="N11" s="524"/>
      <c r="O11" s="76"/>
      <c r="P11" s="76" t="s">
        <v>34</v>
      </c>
      <c r="U11" s="88"/>
      <c r="V11" s="88"/>
      <c r="W11" s="106"/>
      <c r="X11" s="210" t="s">
        <v>131</v>
      </c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</row>
    <row r="12" spans="2:40" ht="7.5" customHeight="1" x14ac:dyDescent="0.1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2:40" ht="3.75" customHeight="1" x14ac:dyDescent="0.1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</row>
    <row r="14" spans="2:40" ht="19.5" customHeight="1" thickBot="1" x14ac:dyDescent="0.2">
      <c r="C14" s="83" t="s">
        <v>125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2:40" ht="21" customHeight="1" thickTop="1" x14ac:dyDescent="0.15">
      <c r="B15" s="255" t="s">
        <v>33</v>
      </c>
      <c r="C15" s="256"/>
      <c r="D15" s="256"/>
      <c r="E15" s="256"/>
      <c r="F15" s="257"/>
      <c r="G15" s="244" t="s">
        <v>32</v>
      </c>
      <c r="H15" s="245"/>
      <c r="I15" s="246"/>
      <c r="J15" s="530" t="str">
        <f>IF(VLOOKUP($AM$1,'入力用シート（申請者・通所者）'!$A:$K,8,FALSE)=0,"",VLOOKUP($AM$1,'入力用シート（申請者・通所者）'!$A:$K,8,FALSE))</f>
        <v/>
      </c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30"/>
      <c r="W15" s="531"/>
      <c r="X15" s="261" t="s">
        <v>89</v>
      </c>
      <c r="Y15" s="262"/>
      <c r="Z15" s="263"/>
      <c r="AA15" s="532" t="str">
        <f>IF(VLOOKUP($AM$1,'入力用シート（申請者・通所者）'!$A:$K,9,FALSE)=0,"",VLOOKUP($AM$1,'入力用シート（申請者・通所者）'!$A:$K,9,FALSE))</f>
        <v/>
      </c>
      <c r="AB15" s="533"/>
      <c r="AC15" s="533"/>
      <c r="AD15" s="533"/>
      <c r="AE15" s="533"/>
      <c r="AF15" s="533"/>
      <c r="AG15" s="533"/>
      <c r="AH15" s="533"/>
      <c r="AI15" s="534"/>
    </row>
    <row r="16" spans="2:40" ht="40.5" customHeight="1" thickBot="1" x14ac:dyDescent="0.2">
      <c r="B16" s="258"/>
      <c r="C16" s="259"/>
      <c r="D16" s="259"/>
      <c r="E16" s="259"/>
      <c r="F16" s="260"/>
      <c r="G16" s="247" t="s">
        <v>15</v>
      </c>
      <c r="H16" s="248"/>
      <c r="I16" s="249"/>
      <c r="J16" s="539" t="str">
        <f>IF(VLOOKUP($AM$1,'入力用シート（申請者・通所者）'!$A:$K,7,FALSE)=0,"",VLOOKUP($AM$1,'入力用シート（申請者・通所者）'!$A:$K,7,FALSE))</f>
        <v/>
      </c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40"/>
      <c r="X16" s="264"/>
      <c r="Y16" s="265"/>
      <c r="Z16" s="266"/>
      <c r="AA16" s="535"/>
      <c r="AB16" s="536"/>
      <c r="AC16" s="536"/>
      <c r="AD16" s="536"/>
      <c r="AE16" s="536"/>
      <c r="AF16" s="536"/>
      <c r="AG16" s="537"/>
      <c r="AH16" s="537"/>
      <c r="AI16" s="538"/>
    </row>
    <row r="17" spans="2:41" ht="11.25" customHeight="1" x14ac:dyDescent="0.15">
      <c r="B17" s="305" t="s">
        <v>140</v>
      </c>
      <c r="C17" s="306"/>
      <c r="D17" s="306"/>
      <c r="E17" s="306"/>
      <c r="F17" s="307"/>
      <c r="G17" s="204" t="s">
        <v>130</v>
      </c>
      <c r="H17" s="205"/>
      <c r="I17" s="205"/>
      <c r="J17" s="205"/>
      <c r="K17" s="205"/>
      <c r="L17" s="205"/>
      <c r="M17" s="205"/>
      <c r="N17" s="205"/>
      <c r="O17" s="205"/>
      <c r="P17" s="205"/>
      <c r="Q17" s="206"/>
      <c r="R17" s="321" t="s">
        <v>91</v>
      </c>
      <c r="S17" s="322"/>
      <c r="T17" s="204" t="s">
        <v>139</v>
      </c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325"/>
      <c r="AG17" s="327" t="s">
        <v>98</v>
      </c>
      <c r="AH17" s="328"/>
      <c r="AI17" s="329"/>
    </row>
    <row r="18" spans="2:41" ht="4.5" customHeight="1" x14ac:dyDescent="0.15">
      <c r="B18" s="318"/>
      <c r="C18" s="319"/>
      <c r="D18" s="319"/>
      <c r="E18" s="319"/>
      <c r="F18" s="320"/>
      <c r="G18" s="207"/>
      <c r="H18" s="208"/>
      <c r="I18" s="208"/>
      <c r="J18" s="208"/>
      <c r="K18" s="208"/>
      <c r="L18" s="208"/>
      <c r="M18" s="208"/>
      <c r="N18" s="208"/>
      <c r="O18" s="208"/>
      <c r="P18" s="208"/>
      <c r="Q18" s="209"/>
      <c r="R18" s="323"/>
      <c r="S18" s="324"/>
      <c r="T18" s="20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326"/>
      <c r="AG18" s="330"/>
      <c r="AH18" s="331"/>
      <c r="AI18" s="332"/>
    </row>
    <row r="19" spans="2:41" ht="30" customHeight="1" x14ac:dyDescent="0.15">
      <c r="B19" s="318"/>
      <c r="C19" s="319"/>
      <c r="D19" s="319"/>
      <c r="E19" s="319"/>
      <c r="F19" s="320"/>
      <c r="G19" s="554" t="s">
        <v>92</v>
      </c>
      <c r="H19" s="555"/>
      <c r="I19" s="555"/>
      <c r="J19" s="555"/>
      <c r="K19" s="556"/>
      <c r="L19" s="557" t="s">
        <v>94</v>
      </c>
      <c r="M19" s="558"/>
      <c r="N19" s="558"/>
      <c r="O19" s="558"/>
      <c r="P19" s="558"/>
      <c r="Q19" s="559"/>
      <c r="R19" s="323"/>
      <c r="S19" s="324"/>
      <c r="T19" s="333" t="s">
        <v>142</v>
      </c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560" t="str">
        <f>IF(VLOOKUP($AM$1,'入力用シート (申請内容)'!$A:$AC,5,FALSE)=1,$AO$19,IF(VLOOKUP($AM$1,'入力用シート (申請内容)'!$A:$AC,5,FALSE)=2,$AO$20,IF(VLOOKUP($AM$1,'入力用シート (申請内容)'!$A:$AC,5,FALSE)=3,$AO$21,IF(VLOOKUP($AM$1,'入力用シート (申請内容)'!$A:$AC,5,FALSE)=4,$AO$22,""))))</f>
        <v/>
      </c>
      <c r="AH19" s="561"/>
      <c r="AI19" s="562"/>
      <c r="AO19" s="17" t="s">
        <v>18</v>
      </c>
    </row>
    <row r="20" spans="2:41" ht="30" customHeight="1" thickBot="1" x14ac:dyDescent="0.2">
      <c r="B20" s="258"/>
      <c r="C20" s="259"/>
      <c r="D20" s="259"/>
      <c r="E20" s="259"/>
      <c r="F20" s="260"/>
      <c r="G20" s="566" t="s">
        <v>93</v>
      </c>
      <c r="H20" s="566"/>
      <c r="I20" s="566"/>
      <c r="J20" s="566"/>
      <c r="K20" s="567"/>
      <c r="L20" s="545" t="s">
        <v>95</v>
      </c>
      <c r="M20" s="545"/>
      <c r="N20" s="545"/>
      <c r="O20" s="545"/>
      <c r="P20" s="545"/>
      <c r="Q20" s="546"/>
      <c r="R20" s="323"/>
      <c r="S20" s="324"/>
      <c r="T20" s="303" t="s">
        <v>143</v>
      </c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563"/>
      <c r="AH20" s="564"/>
      <c r="AI20" s="565"/>
      <c r="AO20" s="17" t="s">
        <v>17</v>
      </c>
    </row>
    <row r="21" spans="2:41" ht="15" customHeight="1" x14ac:dyDescent="0.15">
      <c r="B21" s="305" t="s">
        <v>5</v>
      </c>
      <c r="C21" s="306"/>
      <c r="D21" s="306"/>
      <c r="E21" s="306"/>
      <c r="F21" s="307"/>
      <c r="G21" s="547" t="str">
        <f>IF(VLOOKUP($AM$1,'入力用シート (申請内容)'!$A:$AC,4,FALSE)="","",VLOOKUP($AM$1,'入力用シート (申請内容)'!$A:$AC,4,FALSE))</f>
        <v/>
      </c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9"/>
      <c r="AH21" s="549"/>
      <c r="AI21" s="550"/>
      <c r="AO21" s="18" t="s">
        <v>19</v>
      </c>
    </row>
    <row r="22" spans="2:41" ht="25.5" customHeight="1" thickBot="1" x14ac:dyDescent="0.2">
      <c r="B22" s="308"/>
      <c r="C22" s="309"/>
      <c r="D22" s="309"/>
      <c r="E22" s="309"/>
      <c r="F22" s="310"/>
      <c r="G22" s="551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3"/>
      <c r="AO22" s="17" t="s">
        <v>20</v>
      </c>
    </row>
    <row r="23" spans="2:41" s="66" customFormat="1" ht="8.25" customHeight="1" thickTop="1" x14ac:dyDescent="0.15">
      <c r="C23" s="85"/>
      <c r="D23" s="85"/>
      <c r="E23" s="85"/>
      <c r="F23" s="85"/>
      <c r="G23" s="85"/>
      <c r="H23" s="85"/>
      <c r="I23" s="85"/>
      <c r="J23" s="85"/>
      <c r="K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</row>
    <row r="24" spans="2:41" ht="18.75" customHeight="1" thickBot="1" x14ac:dyDescent="0.2">
      <c r="C24" s="87" t="s">
        <v>118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66"/>
    </row>
    <row r="25" spans="2:41" ht="24" customHeight="1" thickTop="1" x14ac:dyDescent="0.15">
      <c r="B25" s="285" t="s">
        <v>25</v>
      </c>
      <c r="C25" s="286"/>
      <c r="D25" s="291" t="s">
        <v>26</v>
      </c>
      <c r="E25" s="292"/>
      <c r="F25" s="293"/>
      <c r="G25" s="429" t="s">
        <v>8</v>
      </c>
      <c r="H25" s="430"/>
      <c r="I25" s="431" t="s">
        <v>21</v>
      </c>
      <c r="J25" s="432"/>
      <c r="K25" s="432"/>
      <c r="L25" s="432"/>
      <c r="M25" s="432"/>
      <c r="N25" s="432"/>
      <c r="O25" s="432"/>
      <c r="P25" s="432"/>
      <c r="Q25" s="432"/>
      <c r="R25" s="433"/>
      <c r="S25" s="502" t="s">
        <v>51</v>
      </c>
      <c r="T25" s="503"/>
      <c r="U25" s="503"/>
      <c r="V25" s="504"/>
      <c r="W25" s="292" t="s">
        <v>122</v>
      </c>
      <c r="X25" s="292"/>
      <c r="Y25" s="292"/>
      <c r="Z25" s="281" t="s">
        <v>106</v>
      </c>
      <c r="AA25" s="282"/>
      <c r="AB25" s="282"/>
      <c r="AC25" s="282"/>
      <c r="AD25" s="282"/>
      <c r="AE25" s="90"/>
      <c r="AF25" s="91"/>
      <c r="AG25" s="90"/>
      <c r="AH25" s="90"/>
      <c r="AI25" s="92"/>
    </row>
    <row r="26" spans="2:41" ht="28.5" customHeight="1" x14ac:dyDescent="0.15">
      <c r="B26" s="287"/>
      <c r="C26" s="288"/>
      <c r="D26" s="294"/>
      <c r="E26" s="294"/>
      <c r="F26" s="295"/>
      <c r="G26" s="345" t="s">
        <v>110</v>
      </c>
      <c r="H26" s="346"/>
      <c r="I26" s="543" t="str">
        <f>IF(VLOOKUP($AM$1,'入力用シート (申請内容)'!$A:$AC,7,FALSE)="","",VLOOKUP($AM$1,'入力用シート (申請内容)'!$A:$AC,7,FALSE))</f>
        <v/>
      </c>
      <c r="J26" s="544"/>
      <c r="K26" s="544"/>
      <c r="L26" s="544"/>
      <c r="M26" s="195" t="s">
        <v>12</v>
      </c>
      <c r="N26" s="195"/>
      <c r="O26" s="544" t="str">
        <f>IF(VLOOKUP($AM$1,'入力用シート (申請内容)'!$A:$AC,8,FALSE)="","",VLOOKUP($AM$1,'入力用シート (申請内容)'!$A:$AC,8,FALSE))</f>
        <v/>
      </c>
      <c r="P26" s="544"/>
      <c r="Q26" s="544"/>
      <c r="R26" s="584"/>
      <c r="S26" s="541" t="str">
        <f>IF(VLOOKUP($AM$1,'入力用シート (申請内容)'!$A:$AC,9,FALSE)="","",VLOOKUP($AM$1,'入力用シート (申請内容)'!$A:$AC,9,FALSE))</f>
        <v/>
      </c>
      <c r="T26" s="542"/>
      <c r="U26" s="542"/>
      <c r="V26" s="82" t="s">
        <v>3</v>
      </c>
      <c r="W26" s="294"/>
      <c r="X26" s="294"/>
      <c r="Y26" s="294"/>
      <c r="Z26" s="588" t="str">
        <f>IF(VLOOKUP($AM$1,'入力用シート (申請内容)'!$A:$AC,22,FALSE)="","",VLOOKUP($AM$1,'入力用シート (申請内容)'!$A:$AC,22,FALSE))</f>
        <v/>
      </c>
      <c r="AA26" s="589"/>
      <c r="AB26" s="589"/>
      <c r="AC26" s="589"/>
      <c r="AD26" s="589"/>
      <c r="AE26" s="589"/>
      <c r="AF26" s="589"/>
      <c r="AG26" s="589"/>
      <c r="AH26" s="589"/>
      <c r="AI26" s="93" t="s">
        <v>7</v>
      </c>
    </row>
    <row r="27" spans="2:41" ht="28.5" customHeight="1" x14ac:dyDescent="0.15">
      <c r="B27" s="287"/>
      <c r="C27" s="288"/>
      <c r="D27" s="294"/>
      <c r="E27" s="294"/>
      <c r="F27" s="295"/>
      <c r="G27" s="345" t="s">
        <v>111</v>
      </c>
      <c r="H27" s="346"/>
      <c r="I27" s="543" t="str">
        <f>IF(VLOOKUP($AM$1,'入力用シート (申請内容)'!$A:$AC,11,FALSE)="","",VLOOKUP($AM$1,'入力用シート (申請内容)'!$A:$AC,11,FALSE))</f>
        <v/>
      </c>
      <c r="J27" s="544"/>
      <c r="K27" s="544"/>
      <c r="L27" s="544"/>
      <c r="M27" s="195" t="s">
        <v>12</v>
      </c>
      <c r="N27" s="195"/>
      <c r="O27" s="544" t="str">
        <f>IF(VLOOKUP($AM$1,'入力用シート (申請内容)'!$A:$AC,12,FALSE)="","",VLOOKUP($AM$1,'入力用シート (申請内容)'!$A:$AC,12,FALSE))</f>
        <v/>
      </c>
      <c r="P27" s="544"/>
      <c r="Q27" s="544"/>
      <c r="R27" s="584"/>
      <c r="S27" s="541" t="str">
        <f>IF(VLOOKUP($AM$1,'入力用シート (申請内容)'!$A:$AC,13,FALSE)="","",VLOOKUP($AM$1,'入力用シート (申請内容)'!$A:$AC,13,FALSE))</f>
        <v/>
      </c>
      <c r="T27" s="542"/>
      <c r="U27" s="542"/>
      <c r="V27" s="82" t="s">
        <v>3</v>
      </c>
      <c r="W27" s="294"/>
      <c r="X27" s="294"/>
      <c r="Y27" s="294"/>
      <c r="Z27" s="283" t="s">
        <v>107</v>
      </c>
      <c r="AA27" s="284"/>
      <c r="AB27" s="284"/>
      <c r="AC27" s="284"/>
      <c r="AD27" s="284"/>
      <c r="AE27" s="66"/>
      <c r="AF27" s="66"/>
      <c r="AG27" s="66"/>
      <c r="AH27" s="66"/>
      <c r="AI27" s="94"/>
    </row>
    <row r="28" spans="2:41" ht="28.5" customHeight="1" thickBot="1" x14ac:dyDescent="0.2">
      <c r="B28" s="287"/>
      <c r="C28" s="288"/>
      <c r="D28" s="294"/>
      <c r="E28" s="294"/>
      <c r="F28" s="295"/>
      <c r="G28" s="301" t="s">
        <v>112</v>
      </c>
      <c r="H28" s="302"/>
      <c r="I28" s="575" t="str">
        <f>IF(VLOOKUP($AM$1,'入力用シート (申請内容)'!$A:$AC,15,FALSE)="","",VLOOKUP($AM$1,'入力用シート (申請内容)'!$A:$AC,15,FALSE))</f>
        <v/>
      </c>
      <c r="J28" s="576"/>
      <c r="K28" s="576"/>
      <c r="L28" s="576"/>
      <c r="M28" s="198" t="s">
        <v>12</v>
      </c>
      <c r="N28" s="198"/>
      <c r="O28" s="576" t="str">
        <f>IF(VLOOKUP($AM$1,'入力用シート (申請内容)'!$A:$AC,16,FALSE)="","",VLOOKUP($AM$1,'入力用シート (申請内容)'!$A:$AC,16,FALSE))</f>
        <v/>
      </c>
      <c r="P28" s="576"/>
      <c r="Q28" s="576"/>
      <c r="R28" s="585"/>
      <c r="S28" s="568" t="str">
        <f>IF(VLOOKUP($AM$1,'入力用シート (申請内容)'!$A:$AC,17,FALSE)="","",VLOOKUP($AM$1,'入力用シート (申請内容)'!$A:$AC,17,FALSE))</f>
        <v/>
      </c>
      <c r="T28" s="569"/>
      <c r="U28" s="569"/>
      <c r="V28" s="84" t="s">
        <v>3</v>
      </c>
      <c r="W28" s="298"/>
      <c r="X28" s="298"/>
      <c r="Y28" s="298"/>
      <c r="Z28" s="590" t="str">
        <f>IF(VLOOKUP($AM$1,'入力用シート (申請内容)'!$A:$AC,23,FALSE)="","",VLOOKUP($AM$1,'入力用シート (申請内容)'!$A:$AC,23,FALSE))</f>
        <v/>
      </c>
      <c r="AA28" s="591"/>
      <c r="AB28" s="591"/>
      <c r="AC28" s="591"/>
      <c r="AD28" s="591"/>
      <c r="AE28" s="591"/>
      <c r="AF28" s="591"/>
      <c r="AG28" s="591"/>
      <c r="AH28" s="591"/>
      <c r="AI28" s="95" t="s">
        <v>7</v>
      </c>
    </row>
    <row r="29" spans="2:41" ht="28.5" customHeight="1" x14ac:dyDescent="0.15">
      <c r="B29" s="287"/>
      <c r="C29" s="288"/>
      <c r="D29" s="294"/>
      <c r="E29" s="294"/>
      <c r="F29" s="295"/>
      <c r="G29" s="434" t="s">
        <v>104</v>
      </c>
      <c r="H29" s="435"/>
      <c r="I29" s="435"/>
      <c r="J29" s="435"/>
      <c r="K29" s="435"/>
      <c r="L29" s="618" t="str">
        <f>IF(VLOOKUP($AM$1,'入力用シート (申請内容)'!$A:$AC,18,FALSE)="","",VLOOKUP($AM$1,'入力用シート (申請内容)'!$A:$AC,18,FALSE))</f>
        <v/>
      </c>
      <c r="M29" s="618"/>
      <c r="N29" s="618"/>
      <c r="O29" s="618"/>
      <c r="P29" s="618"/>
      <c r="Q29" s="618"/>
      <c r="R29" s="618"/>
      <c r="S29" s="618"/>
      <c r="T29" s="618"/>
      <c r="U29" s="618"/>
      <c r="V29" s="80" t="s">
        <v>13</v>
      </c>
      <c r="W29" s="440" t="s">
        <v>123</v>
      </c>
      <c r="X29" s="440"/>
      <c r="Y29" s="441"/>
      <c r="Z29" s="572" t="s">
        <v>121</v>
      </c>
      <c r="AA29" s="573"/>
      <c r="AB29" s="573"/>
      <c r="AC29" s="573"/>
      <c r="AD29" s="573"/>
      <c r="AE29" s="573"/>
      <c r="AF29" s="573"/>
      <c r="AG29" s="573"/>
      <c r="AH29" s="573"/>
      <c r="AI29" s="574"/>
    </row>
    <row r="30" spans="2:41" ht="28.5" customHeight="1" x14ac:dyDescent="0.15">
      <c r="B30" s="287"/>
      <c r="C30" s="288"/>
      <c r="D30" s="296"/>
      <c r="E30" s="296"/>
      <c r="F30" s="297"/>
      <c r="G30" s="448" t="s">
        <v>105</v>
      </c>
      <c r="H30" s="449"/>
      <c r="I30" s="449"/>
      <c r="J30" s="449"/>
      <c r="K30" s="449"/>
      <c r="L30" s="619" t="str">
        <f>IF(VLOOKUP($AM$1,'入力用シート (申請内容)'!$A:$AC,19,FALSE)="","",VLOOKUP($AM$1,'入力用シート (申請内容)'!$A:$AC,19,FALSE))</f>
        <v/>
      </c>
      <c r="M30" s="619"/>
      <c r="N30" s="619"/>
      <c r="O30" s="619"/>
      <c r="P30" s="619"/>
      <c r="Q30" s="619"/>
      <c r="R30" s="619"/>
      <c r="S30" s="619"/>
      <c r="T30" s="619"/>
      <c r="U30" s="619"/>
      <c r="V30" s="81" t="s">
        <v>13</v>
      </c>
      <c r="W30" s="440"/>
      <c r="X30" s="440"/>
      <c r="Y30" s="441"/>
      <c r="Z30" s="119" t="s">
        <v>148</v>
      </c>
      <c r="AA30" s="127" t="str">
        <f>IF($AG$19=$AO$19,4,IF($AG$19=$AO$20,7,IF($AG$19=$AO$21,10,IF($AG$19=$AO$22,1,""))))</f>
        <v/>
      </c>
      <c r="AB30" s="487" t="s">
        <v>149</v>
      </c>
      <c r="AC30" s="487"/>
      <c r="AD30" s="528" t="str">
        <f>IF(VLOOKUP($AM$1,'入力用シート (申請内容)'!$A:$AC,24,FALSE)="","",VLOOKUP($AM$1,'入力用シート (申請内容)'!$A:$AC,24,FALSE))</f>
        <v/>
      </c>
      <c r="AE30" s="528"/>
      <c r="AF30" s="118" t="s">
        <v>150</v>
      </c>
      <c r="AG30" s="528" t="str">
        <f>IF(VLOOKUP($AM$1,'入力用シート (申請内容)'!$A:$AC,27,FALSE)="","",VLOOKUP($AM$1,'入力用シート (申請内容)'!$A:$AC,27,FALSE))</f>
        <v/>
      </c>
      <c r="AH30" s="528"/>
      <c r="AI30" s="117" t="s">
        <v>151</v>
      </c>
      <c r="AM30" s="62" t="s">
        <v>31</v>
      </c>
    </row>
    <row r="31" spans="2:41" ht="28.5" customHeight="1" x14ac:dyDescent="0.15">
      <c r="B31" s="287"/>
      <c r="C31" s="288"/>
      <c r="D31" s="294"/>
      <c r="E31" s="294"/>
      <c r="F31" s="295"/>
      <c r="G31" s="450" t="s">
        <v>113</v>
      </c>
      <c r="H31" s="451"/>
      <c r="I31" s="451"/>
      <c r="J31" s="451"/>
      <c r="K31" s="451"/>
      <c r="L31" s="451"/>
      <c r="M31" s="451"/>
      <c r="N31" s="620" t="str">
        <f>IF(VLOOKUP($AM$1,'入力用シート (申請内容)'!$A:$AC,20,FALSE)="","",VLOOKUP($AM$1,'入力用シート (申請内容)'!$A:$AC,20,FALSE))</f>
        <v/>
      </c>
      <c r="O31" s="620"/>
      <c r="P31" s="620"/>
      <c r="Q31" s="620"/>
      <c r="R31" s="620"/>
      <c r="S31" s="620"/>
      <c r="T31" s="620"/>
      <c r="U31" s="620"/>
      <c r="V31" s="80" t="s">
        <v>13</v>
      </c>
      <c r="W31" s="440"/>
      <c r="X31" s="440"/>
      <c r="Y31" s="441"/>
      <c r="Z31" s="125" t="s">
        <v>148</v>
      </c>
      <c r="AA31" s="127" t="str">
        <f>IF($AG$19=$AO$19,5,IF($AG$19=$AO$20,8,IF($AG$19=$AO$21,11,IF($AG$19=$AO$22,2,""))))</f>
        <v/>
      </c>
      <c r="AB31" s="190" t="s">
        <v>149</v>
      </c>
      <c r="AC31" s="190"/>
      <c r="AD31" s="529" t="str">
        <f>IF(VLOOKUP($AM$1,'入力用シート (申請内容)'!$A:$AC,25,FALSE)="","",VLOOKUP($AM$1,'入力用シート (申請内容)'!$A:$AC,25,FALSE))</f>
        <v/>
      </c>
      <c r="AE31" s="529"/>
      <c r="AF31" s="124" t="s">
        <v>150</v>
      </c>
      <c r="AG31" s="529" t="str">
        <f>IF(VLOOKUP($AM$1,'入力用シート (申請内容)'!$A:$AC,28,FALSE)="","",VLOOKUP($AM$1,'入力用シート (申請内容)'!$A:$AC,28,FALSE))</f>
        <v/>
      </c>
      <c r="AH31" s="529"/>
      <c r="AI31" s="123" t="s">
        <v>151</v>
      </c>
    </row>
    <row r="32" spans="2:41" ht="28.5" customHeight="1" thickBot="1" x14ac:dyDescent="0.2">
      <c r="B32" s="289"/>
      <c r="C32" s="290"/>
      <c r="D32" s="299"/>
      <c r="E32" s="299"/>
      <c r="F32" s="300"/>
      <c r="G32" s="452" t="s">
        <v>114</v>
      </c>
      <c r="H32" s="453"/>
      <c r="I32" s="453"/>
      <c r="J32" s="453"/>
      <c r="K32" s="453"/>
      <c r="L32" s="453"/>
      <c r="M32" s="453"/>
      <c r="N32" s="621" t="str">
        <f>IF(VLOOKUP($AM$1,'入力用シート (申請内容)'!$A:$AC,21,FALSE)="","",VLOOKUP($AM$1,'入力用シート (申請内容)'!$A:$AC,21,FALSE))</f>
        <v/>
      </c>
      <c r="O32" s="621"/>
      <c r="P32" s="621"/>
      <c r="Q32" s="621"/>
      <c r="R32" s="621"/>
      <c r="S32" s="621"/>
      <c r="T32" s="621"/>
      <c r="U32" s="621"/>
      <c r="V32" s="96" t="s">
        <v>13</v>
      </c>
      <c r="W32" s="570"/>
      <c r="X32" s="570"/>
      <c r="Y32" s="571"/>
      <c r="Z32" s="122" t="s">
        <v>148</v>
      </c>
      <c r="AA32" s="128" t="str">
        <f>IF($AG$19=$AO$19,6,IF($AG$19=$AO$20,9,IF($AG$19=$AO$21,12,IF($AG$19=$AO$22,3,""))))</f>
        <v/>
      </c>
      <c r="AB32" s="192" t="s">
        <v>149</v>
      </c>
      <c r="AC32" s="192"/>
      <c r="AD32" s="577" t="str">
        <f>IF(VLOOKUP($AM$1,'入力用シート (申請内容)'!$A:$AC,26,FALSE)="","",VLOOKUP($AM$1,'入力用シート (申請内容)'!$A:$AC,26,FALSE))</f>
        <v/>
      </c>
      <c r="AE32" s="577"/>
      <c r="AF32" s="120" t="s">
        <v>150</v>
      </c>
      <c r="AG32" s="577" t="str">
        <f>IF(VLOOKUP($AM$1,'入力用シート (申請内容)'!$A:$AC,29,FALSE)="","",VLOOKUP($AM$1,'入力用シート (申請内容)'!$A:$AC,29,FALSE))</f>
        <v/>
      </c>
      <c r="AH32" s="577"/>
      <c r="AI32" s="121" t="s">
        <v>151</v>
      </c>
    </row>
    <row r="33" spans="1:36" ht="7.5" customHeight="1" thickTop="1" thickBot="1" x14ac:dyDescent="0.2">
      <c r="D33" s="97"/>
      <c r="E33" s="97"/>
      <c r="F33" s="97"/>
      <c r="G33" s="97"/>
      <c r="H33" s="97"/>
      <c r="I33" s="97"/>
      <c r="P33" s="66"/>
      <c r="Q33" s="66"/>
      <c r="R33" s="66"/>
      <c r="S33" s="77"/>
      <c r="T33" s="77"/>
      <c r="U33" s="77"/>
      <c r="W33" s="72"/>
      <c r="X33" s="66"/>
      <c r="Y33" s="66"/>
      <c r="Z33" s="66"/>
      <c r="AG33" s="99"/>
      <c r="AH33" s="99"/>
    </row>
    <row r="34" spans="1:36" ht="15" customHeight="1" thickTop="1" x14ac:dyDescent="0.15">
      <c r="B34" s="285" t="s">
        <v>115</v>
      </c>
      <c r="C34" s="286"/>
      <c r="D34" s="458" t="s">
        <v>127</v>
      </c>
      <c r="E34" s="458"/>
      <c r="F34" s="458"/>
      <c r="G34" s="459"/>
      <c r="H34" s="462" t="s">
        <v>126</v>
      </c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4"/>
      <c r="AH34" s="98"/>
    </row>
    <row r="35" spans="1:36" ht="15" customHeight="1" thickBot="1" x14ac:dyDescent="0.2">
      <c r="B35" s="287"/>
      <c r="C35" s="288"/>
      <c r="D35" s="460"/>
      <c r="E35" s="460"/>
      <c r="F35" s="460"/>
      <c r="G35" s="461"/>
      <c r="H35" s="465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  <c r="AF35" s="466"/>
      <c r="AG35" s="467"/>
      <c r="AH35" s="100"/>
      <c r="AI35" s="89"/>
    </row>
    <row r="36" spans="1:36" ht="24" customHeight="1" x14ac:dyDescent="0.15">
      <c r="B36" s="287"/>
      <c r="C36" s="288"/>
      <c r="D36" s="373" t="s">
        <v>124</v>
      </c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4"/>
      <c r="T36" s="66"/>
      <c r="U36" s="66"/>
      <c r="V36" s="509" t="s">
        <v>88</v>
      </c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1"/>
    </row>
    <row r="37" spans="1:36" ht="24" customHeight="1" x14ac:dyDescent="0.15">
      <c r="B37" s="287"/>
      <c r="C37" s="288"/>
      <c r="D37" s="604"/>
      <c r="E37" s="605"/>
      <c r="F37" s="605"/>
      <c r="G37" s="135" t="s">
        <v>160</v>
      </c>
      <c r="H37" s="468" t="s">
        <v>157</v>
      </c>
      <c r="I37" s="468"/>
      <c r="J37" s="135" t="s">
        <v>56</v>
      </c>
      <c r="K37" s="469" t="s">
        <v>158</v>
      </c>
      <c r="L37" s="470"/>
      <c r="M37" s="608"/>
      <c r="N37" s="609"/>
      <c r="O37" s="609"/>
      <c r="P37" s="609"/>
      <c r="Q37" s="609"/>
      <c r="R37" s="454" t="s">
        <v>27</v>
      </c>
      <c r="S37" s="455"/>
      <c r="V37" s="512" t="s">
        <v>116</v>
      </c>
      <c r="W37" s="513"/>
      <c r="X37" s="513"/>
      <c r="Y37" s="513"/>
      <c r="Z37" s="513"/>
      <c r="AA37" s="513"/>
      <c r="AB37" s="513" t="s">
        <v>117</v>
      </c>
      <c r="AC37" s="514"/>
      <c r="AD37" s="514"/>
      <c r="AE37" s="514"/>
      <c r="AF37" s="514"/>
      <c r="AG37" s="514"/>
      <c r="AH37" s="514"/>
      <c r="AI37" s="515"/>
    </row>
    <row r="38" spans="1:36" ht="24" customHeight="1" thickBot="1" x14ac:dyDescent="0.2">
      <c r="B38" s="287"/>
      <c r="C38" s="288"/>
      <c r="D38" s="606"/>
      <c r="E38" s="607"/>
      <c r="F38" s="607"/>
      <c r="G38" s="136" t="s">
        <v>56</v>
      </c>
      <c r="H38" s="471" t="s">
        <v>159</v>
      </c>
      <c r="I38" s="471"/>
      <c r="J38" s="136" t="s">
        <v>56</v>
      </c>
      <c r="K38" s="472" t="s">
        <v>161</v>
      </c>
      <c r="L38" s="473"/>
      <c r="M38" s="610"/>
      <c r="N38" s="611"/>
      <c r="O38" s="611"/>
      <c r="P38" s="611"/>
      <c r="Q38" s="611"/>
      <c r="R38" s="456"/>
      <c r="S38" s="457"/>
      <c r="V38" s="512"/>
      <c r="W38" s="513"/>
      <c r="X38" s="513"/>
      <c r="Y38" s="513"/>
      <c r="Z38" s="513"/>
      <c r="AA38" s="513"/>
      <c r="AB38" s="514"/>
      <c r="AC38" s="514"/>
      <c r="AD38" s="514"/>
      <c r="AE38" s="514"/>
      <c r="AF38" s="514"/>
      <c r="AG38" s="514"/>
      <c r="AH38" s="514"/>
      <c r="AI38" s="515"/>
    </row>
    <row r="39" spans="1:36" ht="19.5" customHeight="1" x14ac:dyDescent="0.15">
      <c r="B39" s="287"/>
      <c r="C39" s="288"/>
      <c r="D39" s="410" t="s">
        <v>28</v>
      </c>
      <c r="E39" s="411"/>
      <c r="F39" s="412" t="s">
        <v>22</v>
      </c>
      <c r="G39" s="410"/>
      <c r="H39" s="410"/>
      <c r="I39" s="410"/>
      <c r="J39" s="410"/>
      <c r="K39" s="410"/>
      <c r="L39" s="413"/>
      <c r="M39" s="414" t="s">
        <v>23</v>
      </c>
      <c r="N39" s="414"/>
      <c r="O39" s="414"/>
      <c r="P39" s="415"/>
      <c r="Q39" s="416" t="s">
        <v>24</v>
      </c>
      <c r="R39" s="414"/>
      <c r="S39" s="417"/>
      <c r="V39" s="516">
        <v>1</v>
      </c>
      <c r="W39" s="586"/>
      <c r="X39" s="586"/>
      <c r="Y39" s="598"/>
      <c r="Z39" s="424">
        <v>0</v>
      </c>
      <c r="AA39" s="408"/>
      <c r="AB39" s="600"/>
      <c r="AC39" s="586"/>
      <c r="AD39" s="586"/>
      <c r="AE39" s="586"/>
      <c r="AF39" s="586"/>
      <c r="AG39" s="586"/>
      <c r="AH39" s="596"/>
      <c r="AI39" s="578"/>
    </row>
    <row r="40" spans="1:36" ht="18.75" customHeight="1" thickBot="1" x14ac:dyDescent="0.2">
      <c r="B40" s="287"/>
      <c r="C40" s="288"/>
      <c r="D40" s="267" t="s">
        <v>29</v>
      </c>
      <c r="E40" s="268"/>
      <c r="F40" s="622"/>
      <c r="G40" s="592"/>
      <c r="H40" s="592"/>
      <c r="I40" s="592"/>
      <c r="J40" s="592"/>
      <c r="K40" s="592"/>
      <c r="L40" s="594"/>
      <c r="M40" s="493"/>
      <c r="N40" s="518"/>
      <c r="O40" s="378"/>
      <c r="P40" s="520"/>
      <c r="Q40" s="522"/>
      <c r="R40" s="378"/>
      <c r="S40" s="380"/>
      <c r="V40" s="517"/>
      <c r="W40" s="587"/>
      <c r="X40" s="587"/>
      <c r="Y40" s="599"/>
      <c r="Z40" s="425"/>
      <c r="AA40" s="409"/>
      <c r="AB40" s="601"/>
      <c r="AC40" s="587"/>
      <c r="AD40" s="587"/>
      <c r="AE40" s="587"/>
      <c r="AF40" s="587"/>
      <c r="AG40" s="587"/>
      <c r="AH40" s="597"/>
      <c r="AI40" s="579"/>
    </row>
    <row r="41" spans="1:36" ht="18.75" customHeight="1" thickBot="1" x14ac:dyDescent="0.2">
      <c r="B41" s="287"/>
      <c r="C41" s="288"/>
      <c r="D41" s="382" t="s">
        <v>30</v>
      </c>
      <c r="E41" s="383"/>
      <c r="F41" s="623"/>
      <c r="G41" s="593"/>
      <c r="H41" s="593"/>
      <c r="I41" s="593"/>
      <c r="J41" s="593"/>
      <c r="K41" s="593"/>
      <c r="L41" s="595"/>
      <c r="M41" s="494"/>
      <c r="N41" s="519"/>
      <c r="O41" s="379"/>
      <c r="P41" s="521"/>
      <c r="Q41" s="523"/>
      <c r="R41" s="379"/>
      <c r="S41" s="381"/>
      <c r="V41" s="384" t="s">
        <v>96</v>
      </c>
      <c r="W41" s="384"/>
      <c r="X41" s="385">
        <v>9900</v>
      </c>
      <c r="Y41" s="385"/>
      <c r="Z41" s="386" t="s">
        <v>120</v>
      </c>
      <c r="AA41" s="386"/>
      <c r="AB41" s="386"/>
      <c r="AC41" s="428"/>
      <c r="AD41" s="428"/>
      <c r="AE41" s="73"/>
      <c r="AF41" s="73"/>
      <c r="AG41" s="73"/>
      <c r="AH41" s="73"/>
      <c r="AI41" s="73"/>
    </row>
    <row r="42" spans="1:36" ht="20.25" customHeight="1" thickTop="1" x14ac:dyDescent="0.15">
      <c r="A42" s="66"/>
      <c r="B42" s="287"/>
      <c r="C42" s="288"/>
      <c r="D42" s="350" t="s">
        <v>97</v>
      </c>
      <c r="E42" s="351"/>
      <c r="F42" s="351"/>
      <c r="G42" s="351"/>
      <c r="H42" s="352"/>
      <c r="I42" s="367" t="s">
        <v>16</v>
      </c>
      <c r="J42" s="368"/>
      <c r="K42" s="368"/>
      <c r="L42" s="369"/>
      <c r="M42" s="612"/>
      <c r="N42" s="613"/>
      <c r="O42" s="613"/>
      <c r="P42" s="613"/>
      <c r="Q42" s="613"/>
      <c r="R42" s="613"/>
      <c r="S42" s="613"/>
      <c r="T42" s="613"/>
      <c r="U42" s="613"/>
      <c r="V42" s="613"/>
      <c r="W42" s="614"/>
      <c r="AD42" s="66"/>
    </row>
    <row r="43" spans="1:36" ht="30" customHeight="1" thickBot="1" x14ac:dyDescent="0.2">
      <c r="A43" s="66"/>
      <c r="B43" s="289"/>
      <c r="C43" s="290"/>
      <c r="D43" s="353"/>
      <c r="E43" s="353"/>
      <c r="F43" s="353"/>
      <c r="G43" s="353"/>
      <c r="H43" s="354"/>
      <c r="I43" s="370" t="s">
        <v>15</v>
      </c>
      <c r="J43" s="371"/>
      <c r="K43" s="371"/>
      <c r="L43" s="372"/>
      <c r="M43" s="615"/>
      <c r="N43" s="616"/>
      <c r="O43" s="616"/>
      <c r="P43" s="616"/>
      <c r="Q43" s="616"/>
      <c r="R43" s="616"/>
      <c r="S43" s="616"/>
      <c r="T43" s="616"/>
      <c r="U43" s="616"/>
      <c r="V43" s="616"/>
      <c r="W43" s="617"/>
    </row>
    <row r="44" spans="1:36" ht="5.25" customHeight="1" thickTop="1" x14ac:dyDescent="0.15">
      <c r="A44" s="66"/>
      <c r="B44" s="101"/>
      <c r="C44" s="101"/>
      <c r="D44" s="102"/>
      <c r="E44" s="102"/>
      <c r="F44" s="102"/>
      <c r="G44" s="102"/>
      <c r="H44" s="102"/>
      <c r="I44" s="103"/>
      <c r="J44" s="103"/>
      <c r="K44" s="103"/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5"/>
      <c r="AE44" s="105"/>
      <c r="AF44" s="105"/>
      <c r="AG44" s="105"/>
      <c r="AH44" s="105"/>
      <c r="AI44" s="105"/>
      <c r="AJ44" s="105"/>
    </row>
    <row r="45" spans="1:36" ht="5.25" customHeight="1" x14ac:dyDescent="0.15">
      <c r="A45" s="66"/>
      <c r="B45" s="74"/>
      <c r="C45" s="74"/>
    </row>
    <row r="46" spans="1:36" ht="15" customHeight="1" thickBot="1" x14ac:dyDescent="0.2">
      <c r="C46" s="401" t="s">
        <v>141</v>
      </c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66"/>
    </row>
    <row r="47" spans="1:36" ht="25.5" customHeight="1" thickTop="1" x14ac:dyDescent="0.15">
      <c r="C47" s="355" t="s">
        <v>26</v>
      </c>
      <c r="D47" s="356"/>
      <c r="E47" s="211" t="s">
        <v>86</v>
      </c>
      <c r="F47" s="212"/>
      <c r="G47" s="212"/>
      <c r="H47" s="212"/>
      <c r="I47" s="212"/>
      <c r="J47" s="212"/>
      <c r="K47" s="212"/>
      <c r="L47" s="212"/>
      <c r="M47" s="213"/>
      <c r="N47" s="361" t="s">
        <v>100</v>
      </c>
      <c r="O47" s="362"/>
      <c r="P47" s="241" t="s">
        <v>103</v>
      </c>
      <c r="Q47" s="242"/>
      <c r="R47" s="242"/>
      <c r="S47" s="242"/>
      <c r="T47" s="242"/>
      <c r="U47" s="242"/>
      <c r="V47" s="242"/>
      <c r="W47" s="242"/>
      <c r="X47" s="242"/>
      <c r="Y47" s="242"/>
      <c r="Z47" s="243"/>
    </row>
    <row r="48" spans="1:36" ht="25.5" customHeight="1" x14ac:dyDescent="0.15">
      <c r="C48" s="357"/>
      <c r="D48" s="358"/>
      <c r="E48" s="223" t="s">
        <v>87</v>
      </c>
      <c r="F48" s="224"/>
      <c r="G48" s="224"/>
      <c r="H48" s="224"/>
      <c r="I48" s="224"/>
      <c r="J48" s="224"/>
      <c r="K48" s="224"/>
      <c r="L48" s="224"/>
      <c r="M48" s="225"/>
      <c r="N48" s="363"/>
      <c r="O48" s="364"/>
      <c r="P48" s="238" t="s">
        <v>165</v>
      </c>
      <c r="Q48" s="239"/>
      <c r="R48" s="239"/>
      <c r="S48" s="239"/>
      <c r="T48" s="239"/>
      <c r="U48" s="239"/>
      <c r="V48" s="239"/>
      <c r="W48" s="239"/>
      <c r="X48" s="239"/>
      <c r="Y48" s="239"/>
      <c r="Z48" s="240"/>
    </row>
    <row r="49" spans="2:36" ht="25.5" customHeight="1" thickBot="1" x14ac:dyDescent="0.2">
      <c r="C49" s="357"/>
      <c r="D49" s="358"/>
      <c r="E49" s="217" t="s">
        <v>136</v>
      </c>
      <c r="F49" s="218"/>
      <c r="G49" s="218"/>
      <c r="H49" s="218"/>
      <c r="I49" s="218"/>
      <c r="J49" s="218"/>
      <c r="K49" s="218"/>
      <c r="L49" s="218"/>
      <c r="M49" s="219"/>
      <c r="N49" s="365"/>
      <c r="O49" s="366"/>
      <c r="P49" s="235" t="s">
        <v>165</v>
      </c>
      <c r="Q49" s="236"/>
      <c r="R49" s="236"/>
      <c r="S49" s="236"/>
      <c r="T49" s="236"/>
      <c r="U49" s="236"/>
      <c r="V49" s="236"/>
      <c r="W49" s="236"/>
      <c r="X49" s="236"/>
      <c r="Y49" s="236"/>
      <c r="Z49" s="237"/>
      <c r="AA49" s="66"/>
      <c r="AB49" s="66"/>
      <c r="AC49" s="66"/>
      <c r="AD49" s="66"/>
      <c r="AE49" s="66"/>
    </row>
    <row r="50" spans="2:36" ht="26.25" customHeight="1" thickTop="1" thickBot="1" x14ac:dyDescent="0.2">
      <c r="C50" s="359"/>
      <c r="D50" s="360"/>
      <c r="E50" s="220" t="s">
        <v>136</v>
      </c>
      <c r="F50" s="221"/>
      <c r="G50" s="221"/>
      <c r="H50" s="221"/>
      <c r="I50" s="221"/>
      <c r="J50" s="221"/>
      <c r="K50" s="221"/>
      <c r="L50" s="221"/>
      <c r="M50" s="222"/>
      <c r="N50" s="389" t="s">
        <v>101</v>
      </c>
      <c r="O50" s="390"/>
      <c r="P50" s="232" t="s">
        <v>137</v>
      </c>
      <c r="Q50" s="233"/>
      <c r="R50" s="233"/>
      <c r="S50" s="233"/>
      <c r="T50" s="233"/>
      <c r="U50" s="233"/>
      <c r="V50" s="233"/>
      <c r="W50" s="233"/>
      <c r="X50" s="233"/>
      <c r="Y50" s="233"/>
      <c r="Z50" s="234"/>
      <c r="AA50" s="375" t="s">
        <v>14</v>
      </c>
      <c r="AB50" s="376"/>
      <c r="AC50" s="376"/>
      <c r="AD50" s="376"/>
      <c r="AE50" s="376"/>
      <c r="AF50" s="376"/>
      <c r="AG50" s="377"/>
      <c r="AJ50" s="66"/>
    </row>
    <row r="51" spans="2:36" ht="26.25" customHeight="1" thickTop="1" x14ac:dyDescent="0.15">
      <c r="B51" s="75"/>
      <c r="C51" s="357" t="s">
        <v>99</v>
      </c>
      <c r="D51" s="358"/>
      <c r="E51" s="217" t="s">
        <v>136</v>
      </c>
      <c r="F51" s="218"/>
      <c r="G51" s="218"/>
      <c r="H51" s="218"/>
      <c r="I51" s="218"/>
      <c r="J51" s="218"/>
      <c r="K51" s="218"/>
      <c r="L51" s="218"/>
      <c r="M51" s="219"/>
      <c r="N51" s="363"/>
      <c r="O51" s="364"/>
      <c r="P51" s="229" t="s">
        <v>137</v>
      </c>
      <c r="Q51" s="230"/>
      <c r="R51" s="230"/>
      <c r="S51" s="230"/>
      <c r="T51" s="230"/>
      <c r="U51" s="230"/>
      <c r="V51" s="230"/>
      <c r="W51" s="230"/>
      <c r="X51" s="230"/>
      <c r="Y51" s="230"/>
      <c r="Z51" s="231"/>
      <c r="AA51" s="395" t="s">
        <v>3</v>
      </c>
      <c r="AB51" s="396"/>
      <c r="AC51" s="396"/>
      <c r="AD51" s="396"/>
      <c r="AE51" s="396"/>
      <c r="AF51" s="396"/>
      <c r="AG51" s="397"/>
    </row>
    <row r="52" spans="2:36" ht="26.25" customHeight="1" thickBot="1" x14ac:dyDescent="0.2">
      <c r="C52" s="393"/>
      <c r="D52" s="394"/>
      <c r="E52" s="214" t="s">
        <v>136</v>
      </c>
      <c r="F52" s="215"/>
      <c r="G52" s="215"/>
      <c r="H52" s="215"/>
      <c r="I52" s="215"/>
      <c r="J52" s="215"/>
      <c r="K52" s="215"/>
      <c r="L52" s="215"/>
      <c r="M52" s="216"/>
      <c r="N52" s="391"/>
      <c r="O52" s="392"/>
      <c r="P52" s="226" t="s">
        <v>137</v>
      </c>
      <c r="Q52" s="227"/>
      <c r="R52" s="227"/>
      <c r="S52" s="227"/>
      <c r="T52" s="227"/>
      <c r="U52" s="227"/>
      <c r="V52" s="227"/>
      <c r="W52" s="227"/>
      <c r="X52" s="227"/>
      <c r="Y52" s="227"/>
      <c r="Z52" s="228"/>
      <c r="AA52" s="398"/>
      <c r="AB52" s="399"/>
      <c r="AC52" s="399"/>
      <c r="AD52" s="399"/>
      <c r="AE52" s="399"/>
      <c r="AF52" s="399"/>
      <c r="AG52" s="400"/>
    </row>
    <row r="53" spans="2:36" ht="7.5" customHeight="1" thickTop="1" x14ac:dyDescent="0.15"/>
  </sheetData>
  <mergeCells count="166">
    <mergeCell ref="B21:F22"/>
    <mergeCell ref="B17:F20"/>
    <mergeCell ref="G17:Q18"/>
    <mergeCell ref="C10:D10"/>
    <mergeCell ref="E10:P10"/>
    <mergeCell ref="L29:U29"/>
    <mergeCell ref="L30:U30"/>
    <mergeCell ref="N31:U31"/>
    <mergeCell ref="N32:U32"/>
    <mergeCell ref="Q39:S39"/>
    <mergeCell ref="V39:V40"/>
    <mergeCell ref="W39:W40"/>
    <mergeCell ref="D40:E40"/>
    <mergeCell ref="F40:F41"/>
    <mergeCell ref="G40:G41"/>
    <mergeCell ref="H40:H41"/>
    <mergeCell ref="AG39:AG40"/>
    <mergeCell ref="AH39:AH40"/>
    <mergeCell ref="R37:S38"/>
    <mergeCell ref="K37:L37"/>
    <mergeCell ref="X39:X40"/>
    <mergeCell ref="Y39:Y40"/>
    <mergeCell ref="Z39:Z40"/>
    <mergeCell ref="AA39:AA40"/>
    <mergeCell ref="AB39:AB40"/>
    <mergeCell ref="AC39:AC40"/>
    <mergeCell ref="F39:L39"/>
    <mergeCell ref="M39:P39"/>
    <mergeCell ref="H38:I38"/>
    <mergeCell ref="K38:L38"/>
    <mergeCell ref="D37:F38"/>
    <mergeCell ref="M37:Q38"/>
    <mergeCell ref="D42:H43"/>
    <mergeCell ref="I42:L42"/>
    <mergeCell ref="I43:L43"/>
    <mergeCell ref="D41:E41"/>
    <mergeCell ref="I40:I41"/>
    <mergeCell ref="J40:J41"/>
    <mergeCell ref="K40:K41"/>
    <mergeCell ref="L40:L41"/>
    <mergeCell ref="AF39:AF40"/>
    <mergeCell ref="D39:E39"/>
    <mergeCell ref="M42:W42"/>
    <mergeCell ref="M43:W43"/>
    <mergeCell ref="AL1:AL2"/>
    <mergeCell ref="AM1:AM2"/>
    <mergeCell ref="M26:N26"/>
    <mergeCell ref="M27:N27"/>
    <mergeCell ref="M28:N28"/>
    <mergeCell ref="O26:R26"/>
    <mergeCell ref="O28:R28"/>
    <mergeCell ref="O27:R27"/>
    <mergeCell ref="N50:O52"/>
    <mergeCell ref="P50:Z50"/>
    <mergeCell ref="AA50:AG50"/>
    <mergeCell ref="V41:W41"/>
    <mergeCell ref="X41:Y41"/>
    <mergeCell ref="Z41:AB41"/>
    <mergeCell ref="AC41:AD41"/>
    <mergeCell ref="O40:O41"/>
    <mergeCell ref="P40:P41"/>
    <mergeCell ref="Q40:Q41"/>
    <mergeCell ref="R40:R41"/>
    <mergeCell ref="S40:S41"/>
    <mergeCell ref="M40:M41"/>
    <mergeCell ref="N40:N41"/>
    <mergeCell ref="AD39:AD40"/>
    <mergeCell ref="AE39:AE40"/>
    <mergeCell ref="C51:D52"/>
    <mergeCell ref="E51:M51"/>
    <mergeCell ref="P51:Z51"/>
    <mergeCell ref="AA51:AG52"/>
    <mergeCell ref="E52:M52"/>
    <mergeCell ref="P52:Z52"/>
    <mergeCell ref="C46:X46"/>
    <mergeCell ref="C47:D50"/>
    <mergeCell ref="E47:M47"/>
    <mergeCell ref="N47:O49"/>
    <mergeCell ref="P47:Z47"/>
    <mergeCell ref="E48:M48"/>
    <mergeCell ref="P48:Z48"/>
    <mergeCell ref="E49:M49"/>
    <mergeCell ref="P49:Z49"/>
    <mergeCell ref="E50:M50"/>
    <mergeCell ref="B34:C43"/>
    <mergeCell ref="D34:G35"/>
    <mergeCell ref="H34:AG35"/>
    <mergeCell ref="D36:S36"/>
    <mergeCell ref="V36:AI36"/>
    <mergeCell ref="G28:H28"/>
    <mergeCell ref="S28:U28"/>
    <mergeCell ref="G29:K29"/>
    <mergeCell ref="W29:Y32"/>
    <mergeCell ref="Z29:AI29"/>
    <mergeCell ref="G30:K30"/>
    <mergeCell ref="I28:L28"/>
    <mergeCell ref="AB32:AC32"/>
    <mergeCell ref="AD32:AE32"/>
    <mergeCell ref="AG32:AH32"/>
    <mergeCell ref="H37:I37"/>
    <mergeCell ref="V37:AA38"/>
    <mergeCell ref="AB37:AI38"/>
    <mergeCell ref="D31:F32"/>
    <mergeCell ref="G31:M31"/>
    <mergeCell ref="G32:M32"/>
    <mergeCell ref="AI39:AI40"/>
    <mergeCell ref="B25:C32"/>
    <mergeCell ref="D25:F30"/>
    <mergeCell ref="G21:AI22"/>
    <mergeCell ref="G25:H25"/>
    <mergeCell ref="I25:R25"/>
    <mergeCell ref="S25:V25"/>
    <mergeCell ref="W25:Y28"/>
    <mergeCell ref="R17:S20"/>
    <mergeCell ref="T17:AF18"/>
    <mergeCell ref="AG17:AI18"/>
    <mergeCell ref="G19:K19"/>
    <mergeCell ref="L19:Q19"/>
    <mergeCell ref="T19:AF19"/>
    <mergeCell ref="AG19:AI20"/>
    <mergeCell ref="G20:K20"/>
    <mergeCell ref="Z26:AH26"/>
    <mergeCell ref="Z28:AH28"/>
    <mergeCell ref="AB30:AC30"/>
    <mergeCell ref="AD30:AE30"/>
    <mergeCell ref="AG30:AH30"/>
    <mergeCell ref="AB31:AC31"/>
    <mergeCell ref="AD31:AE31"/>
    <mergeCell ref="AG31:AH31"/>
    <mergeCell ref="S13:AI13"/>
    <mergeCell ref="B15:F16"/>
    <mergeCell ref="G15:I15"/>
    <mergeCell ref="J15:W15"/>
    <mergeCell ref="X15:Z16"/>
    <mergeCell ref="AA15:AI16"/>
    <mergeCell ref="G16:I16"/>
    <mergeCell ref="J16:W16"/>
    <mergeCell ref="Z25:AD25"/>
    <mergeCell ref="G26:H26"/>
    <mergeCell ref="S26:U26"/>
    <mergeCell ref="G27:H27"/>
    <mergeCell ref="S27:U27"/>
    <mergeCell ref="Z27:AD27"/>
    <mergeCell ref="I26:L26"/>
    <mergeCell ref="I27:L27"/>
    <mergeCell ref="L20:Q20"/>
    <mergeCell ref="T20:AF20"/>
    <mergeCell ref="C2:AI2"/>
    <mergeCell ref="B4:K4"/>
    <mergeCell ref="Y4:AH4"/>
    <mergeCell ref="C5:O5"/>
    <mergeCell ref="C6:O6"/>
    <mergeCell ref="S6:AI6"/>
    <mergeCell ref="W10:AC10"/>
    <mergeCell ref="AF10:AI10"/>
    <mergeCell ref="C11:D11"/>
    <mergeCell ref="X11:AI11"/>
    <mergeCell ref="E11:N11"/>
    <mergeCell ref="S7:T7"/>
    <mergeCell ref="U7:W7"/>
    <mergeCell ref="W8:AI8"/>
    <mergeCell ref="C9:D9"/>
    <mergeCell ref="E9:P9"/>
    <mergeCell ref="W9:AI9"/>
    <mergeCell ref="D7:P7"/>
    <mergeCell ref="D8:P8"/>
  </mergeCells>
  <phoneticPr fontId="2"/>
  <dataValidations count="1">
    <dataValidation type="list" allowBlank="1" showInputMessage="1" showErrorMessage="1" sqref="G37:G38 J37:J38">
      <formula1>"□,☑"</formula1>
    </dataValidation>
  </dataValidations>
  <printOptions horizontalCentered="1"/>
  <pageMargins left="0.51181102362204722" right="0.31496062992125984" top="0.26" bottom="0.27559055118110237" header="0.19685039370078741" footer="0.19685039370078741"/>
  <pageSetup paperSize="9" scale="82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3" r:id="rId4" name="Spinner 1">
              <controlPr defaultSize="0" autoPict="0">
                <anchor moveWithCells="1" sizeWithCells="1">
                  <from>
                    <xdr:col>39</xdr:col>
                    <xdr:colOff>19050</xdr:colOff>
                    <xdr:row>0</xdr:row>
                    <xdr:rowOff>0</xdr:rowOff>
                  </from>
                  <to>
                    <xdr:col>40</xdr:col>
                    <xdr:colOff>95250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0.39997558519241921"/>
    <pageSetUpPr fitToPage="1"/>
  </sheetPr>
  <dimension ref="A1:R62"/>
  <sheetViews>
    <sheetView view="pageBreakPreview" zoomScale="115" zoomScaleNormal="100" zoomScaleSheetLayoutView="115" workbookViewId="0">
      <selection activeCell="C16" sqref="C16"/>
    </sheetView>
  </sheetViews>
  <sheetFormatPr defaultRowHeight="13.5" x14ac:dyDescent="0.15"/>
  <cols>
    <col min="1" max="1" width="8.25" customWidth="1"/>
    <col min="2" max="2" width="11.375" customWidth="1"/>
    <col min="3" max="3" width="24.25" customWidth="1"/>
    <col min="4" max="4" width="14.125" customWidth="1"/>
    <col min="5" max="5" width="17.75" customWidth="1"/>
    <col min="6" max="6" width="7" customWidth="1"/>
    <col min="7" max="7" width="12.25" customWidth="1"/>
    <col min="8" max="8" width="16" customWidth="1"/>
    <col min="9" max="9" width="14" customWidth="1"/>
    <col min="10" max="10" width="3.75" customWidth="1"/>
    <col min="11" max="11" width="8.25" customWidth="1"/>
    <col min="12" max="18" width="9" style="2"/>
  </cols>
  <sheetData>
    <row r="1" spans="1:15" ht="37.5" customHeight="1" x14ac:dyDescent="0.15">
      <c r="A1" s="633" t="s">
        <v>80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</row>
    <row r="2" spans="1:15" s="2" customFormat="1" x14ac:dyDescent="0.15"/>
    <row r="3" spans="1:15" s="2" customFormat="1" ht="24.75" thickBot="1" x14ac:dyDescent="0.45">
      <c r="A3" s="634" t="s">
        <v>41</v>
      </c>
      <c r="B3" s="634"/>
      <c r="C3" s="634"/>
      <c r="D3" s="3"/>
      <c r="E3" s="3"/>
      <c r="F3" s="3"/>
      <c r="G3" s="3"/>
      <c r="H3" s="3"/>
      <c r="I3" s="3"/>
      <c r="J3" s="3"/>
      <c r="K3" s="3"/>
    </row>
    <row r="4" spans="1:15" s="2" customFormat="1" ht="22.5" customHeight="1" thickTop="1" thickBot="1" x14ac:dyDescent="0.45">
      <c r="A4" s="641" t="s">
        <v>164</v>
      </c>
      <c r="B4" s="642"/>
      <c r="C4" s="141"/>
      <c r="D4" s="139" t="s">
        <v>166</v>
      </c>
      <c r="E4" s="140"/>
      <c r="F4" s="140"/>
      <c r="G4" s="140"/>
      <c r="H4" s="140"/>
      <c r="I4" s="3"/>
      <c r="J4" s="3"/>
      <c r="K4" s="3"/>
    </row>
    <row r="5" spans="1:15" s="2" customFormat="1" ht="22.5" customHeight="1" thickTop="1" x14ac:dyDescent="0.25">
      <c r="A5" s="627" t="s">
        <v>39</v>
      </c>
      <c r="B5" s="628"/>
      <c r="C5" s="635"/>
      <c r="D5" s="635"/>
      <c r="E5" s="635"/>
      <c r="F5" s="635"/>
      <c r="G5" s="635"/>
      <c r="H5" s="636"/>
      <c r="I5" s="3"/>
      <c r="J5" s="3"/>
      <c r="K5" s="3"/>
    </row>
    <row r="6" spans="1:15" s="2" customFormat="1" ht="22.5" customHeight="1" x14ac:dyDescent="0.25">
      <c r="A6" s="629" t="s">
        <v>5</v>
      </c>
      <c r="B6" s="630"/>
      <c r="C6" s="637"/>
      <c r="D6" s="637"/>
      <c r="E6" s="637"/>
      <c r="F6" s="637"/>
      <c r="G6" s="637"/>
      <c r="H6" s="638"/>
      <c r="I6" s="3"/>
      <c r="J6" s="3"/>
      <c r="K6" s="3"/>
      <c r="M6" s="9"/>
      <c r="N6" s="9"/>
      <c r="O6" s="9"/>
    </row>
    <row r="7" spans="1:15" s="2" customFormat="1" ht="22.5" customHeight="1" thickBot="1" x14ac:dyDescent="0.3">
      <c r="A7" s="631" t="s">
        <v>40</v>
      </c>
      <c r="B7" s="632"/>
      <c r="C7" s="639"/>
      <c r="D7" s="639"/>
      <c r="E7" s="639"/>
      <c r="F7" s="639"/>
      <c r="G7" s="639"/>
      <c r="H7" s="640"/>
      <c r="I7" s="110" t="s">
        <v>61</v>
      </c>
      <c r="J7" s="3"/>
      <c r="K7" s="3"/>
      <c r="M7" s="9"/>
      <c r="N7" s="9"/>
      <c r="O7" s="9"/>
    </row>
    <row r="8" spans="1:15" s="2" customFormat="1" ht="15.75" thickTop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M8" s="9"/>
      <c r="N8" s="9"/>
      <c r="O8" s="9"/>
    </row>
    <row r="9" spans="1:15" s="2" customFormat="1" ht="24.75" thickBot="1" x14ac:dyDescent="0.45">
      <c r="A9" s="624" t="s">
        <v>42</v>
      </c>
      <c r="B9" s="624"/>
      <c r="C9" s="624"/>
      <c r="D9" s="111" t="s">
        <v>145</v>
      </c>
      <c r="E9" s="8"/>
      <c r="F9" s="8"/>
      <c r="G9" s="8"/>
      <c r="H9" s="8"/>
      <c r="I9" s="8"/>
      <c r="J9" s="8"/>
      <c r="K9" s="8"/>
      <c r="M9" s="9"/>
      <c r="N9" s="9"/>
      <c r="O9" s="9"/>
    </row>
    <row r="10" spans="1:15" s="2" customFormat="1" ht="33.75" customHeight="1" thickTop="1" x14ac:dyDescent="0.15">
      <c r="A10" s="643" t="s">
        <v>38</v>
      </c>
      <c r="B10" s="645" t="s">
        <v>44</v>
      </c>
      <c r="C10" s="645"/>
      <c r="D10" s="645"/>
      <c r="E10" s="645"/>
      <c r="F10" s="645"/>
      <c r="G10" s="645" t="s">
        <v>46</v>
      </c>
      <c r="H10" s="645"/>
      <c r="I10" s="645"/>
      <c r="J10" s="645"/>
      <c r="K10" s="646"/>
    </row>
    <row r="11" spans="1:15" s="2" customFormat="1" ht="41.25" customHeight="1" thickBot="1" x14ac:dyDescent="0.2">
      <c r="A11" s="644"/>
      <c r="B11" s="7" t="s">
        <v>43</v>
      </c>
      <c r="C11" s="7" t="s">
        <v>39</v>
      </c>
      <c r="D11" s="7" t="s">
        <v>15</v>
      </c>
      <c r="E11" s="7" t="s">
        <v>62</v>
      </c>
      <c r="F11" s="7" t="s">
        <v>45</v>
      </c>
      <c r="G11" s="7" t="s">
        <v>15</v>
      </c>
      <c r="H11" s="7" t="s">
        <v>32</v>
      </c>
      <c r="I11" s="7" t="s">
        <v>47</v>
      </c>
      <c r="J11" s="647" t="s">
        <v>64</v>
      </c>
      <c r="K11" s="648"/>
    </row>
    <row r="12" spans="1:15" s="2" customFormat="1" ht="45" customHeight="1" thickBot="1" x14ac:dyDescent="0.2">
      <c r="A12" s="10" t="s">
        <v>81</v>
      </c>
      <c r="B12" s="15" t="s">
        <v>53</v>
      </c>
      <c r="C12" s="15" t="s">
        <v>54</v>
      </c>
      <c r="D12" s="15" t="s">
        <v>65</v>
      </c>
      <c r="E12" s="15" t="s">
        <v>63</v>
      </c>
      <c r="F12" s="15" t="s">
        <v>55</v>
      </c>
      <c r="G12" s="15" t="s">
        <v>66</v>
      </c>
      <c r="H12" s="15" t="s">
        <v>67</v>
      </c>
      <c r="I12" s="16">
        <v>45748</v>
      </c>
      <c r="J12" s="649"/>
      <c r="K12" s="650"/>
    </row>
    <row r="13" spans="1:15" s="2" customFormat="1" ht="33.75" customHeight="1" x14ac:dyDescent="0.15">
      <c r="A13" s="11">
        <v>1</v>
      </c>
      <c r="B13" s="6"/>
      <c r="C13" s="6"/>
      <c r="D13" s="6"/>
      <c r="E13" s="6"/>
      <c r="F13" s="6"/>
      <c r="G13" s="6"/>
      <c r="H13" s="6"/>
      <c r="I13" s="12"/>
      <c r="J13" s="651"/>
      <c r="K13" s="652"/>
    </row>
    <row r="14" spans="1:15" s="2" customFormat="1" ht="33.75" customHeight="1" x14ac:dyDescent="0.15">
      <c r="A14" s="13">
        <f t="shared" ref="A14:A45" si="0">A13+1</f>
        <v>2</v>
      </c>
      <c r="B14" s="4"/>
      <c r="C14" s="4"/>
      <c r="D14" s="4"/>
      <c r="E14" s="14"/>
      <c r="F14" s="4"/>
      <c r="G14" s="4"/>
      <c r="H14" s="4"/>
      <c r="I14" s="5"/>
      <c r="J14" s="625"/>
      <c r="K14" s="626"/>
    </row>
    <row r="15" spans="1:15" ht="33.75" customHeight="1" x14ac:dyDescent="0.15">
      <c r="A15" s="13">
        <f t="shared" si="0"/>
        <v>3</v>
      </c>
      <c r="B15" s="4"/>
      <c r="C15" s="4"/>
      <c r="D15" s="4"/>
      <c r="E15" s="14"/>
      <c r="F15" s="4"/>
      <c r="G15" s="4"/>
      <c r="H15" s="4"/>
      <c r="I15" s="5"/>
      <c r="J15" s="625"/>
      <c r="K15" s="626"/>
    </row>
    <row r="16" spans="1:15" ht="33.75" customHeight="1" x14ac:dyDescent="0.15">
      <c r="A16" s="13">
        <f t="shared" si="0"/>
        <v>4</v>
      </c>
      <c r="B16" s="4"/>
      <c r="C16" s="4"/>
      <c r="D16" s="4"/>
      <c r="E16" s="14"/>
      <c r="F16" s="4"/>
      <c r="G16" s="4"/>
      <c r="H16" s="4"/>
      <c r="I16" s="5"/>
      <c r="J16" s="625"/>
      <c r="K16" s="626"/>
    </row>
    <row r="17" spans="1:11" ht="33.75" customHeight="1" x14ac:dyDescent="0.15">
      <c r="A17" s="13">
        <f t="shared" si="0"/>
        <v>5</v>
      </c>
      <c r="B17" s="4"/>
      <c r="C17" s="4"/>
      <c r="D17" s="4"/>
      <c r="E17" s="14"/>
      <c r="F17" s="4"/>
      <c r="G17" s="4"/>
      <c r="H17" s="4"/>
      <c r="I17" s="5"/>
      <c r="J17" s="625"/>
      <c r="K17" s="626"/>
    </row>
    <row r="18" spans="1:11" ht="33.75" customHeight="1" x14ac:dyDescent="0.15">
      <c r="A18" s="13">
        <f t="shared" si="0"/>
        <v>6</v>
      </c>
      <c r="B18" s="4"/>
      <c r="C18" s="4"/>
      <c r="D18" s="4"/>
      <c r="E18" s="14"/>
      <c r="F18" s="4"/>
      <c r="G18" s="4"/>
      <c r="H18" s="4"/>
      <c r="I18" s="5"/>
      <c r="J18" s="625"/>
      <c r="K18" s="626"/>
    </row>
    <row r="19" spans="1:11" ht="33.75" customHeight="1" x14ac:dyDescent="0.15">
      <c r="A19" s="13">
        <f t="shared" si="0"/>
        <v>7</v>
      </c>
      <c r="B19" s="4"/>
      <c r="C19" s="4"/>
      <c r="D19" s="4"/>
      <c r="E19" s="14"/>
      <c r="F19" s="4"/>
      <c r="G19" s="4"/>
      <c r="H19" s="4"/>
      <c r="I19" s="5"/>
      <c r="J19" s="625"/>
      <c r="K19" s="626"/>
    </row>
    <row r="20" spans="1:11" ht="33.75" customHeight="1" x14ac:dyDescent="0.15">
      <c r="A20" s="13">
        <f t="shared" si="0"/>
        <v>8</v>
      </c>
      <c r="B20" s="4"/>
      <c r="C20" s="4"/>
      <c r="D20" s="4"/>
      <c r="E20" s="14"/>
      <c r="F20" s="4"/>
      <c r="G20" s="4"/>
      <c r="H20" s="4"/>
      <c r="I20" s="5"/>
      <c r="J20" s="625"/>
      <c r="K20" s="626"/>
    </row>
    <row r="21" spans="1:11" ht="33.75" customHeight="1" x14ac:dyDescent="0.15">
      <c r="A21" s="13">
        <f t="shared" si="0"/>
        <v>9</v>
      </c>
      <c r="B21" s="4"/>
      <c r="C21" s="4"/>
      <c r="D21" s="4"/>
      <c r="E21" s="14"/>
      <c r="F21" s="4"/>
      <c r="G21" s="4"/>
      <c r="H21" s="4"/>
      <c r="I21" s="5"/>
      <c r="J21" s="625"/>
      <c r="K21" s="626"/>
    </row>
    <row r="22" spans="1:11" ht="33.75" customHeight="1" x14ac:dyDescent="0.15">
      <c r="A22" s="13">
        <f t="shared" si="0"/>
        <v>10</v>
      </c>
      <c r="B22" s="4"/>
      <c r="C22" s="4"/>
      <c r="D22" s="4"/>
      <c r="E22" s="14"/>
      <c r="F22" s="4"/>
      <c r="G22" s="4"/>
      <c r="H22" s="4"/>
      <c r="I22" s="5"/>
      <c r="J22" s="625"/>
      <c r="K22" s="626"/>
    </row>
    <row r="23" spans="1:11" ht="33.75" customHeight="1" x14ac:dyDescent="0.15">
      <c r="A23" s="13">
        <f t="shared" si="0"/>
        <v>11</v>
      </c>
      <c r="B23" s="4"/>
      <c r="C23" s="4"/>
      <c r="D23" s="4"/>
      <c r="E23" s="14"/>
      <c r="F23" s="4"/>
      <c r="G23" s="4"/>
      <c r="H23" s="4"/>
      <c r="I23" s="5"/>
      <c r="J23" s="625"/>
      <c r="K23" s="626"/>
    </row>
    <row r="24" spans="1:11" ht="33.75" customHeight="1" x14ac:dyDescent="0.15">
      <c r="A24" s="13">
        <f t="shared" si="0"/>
        <v>12</v>
      </c>
      <c r="B24" s="4"/>
      <c r="C24" s="4"/>
      <c r="D24" s="4"/>
      <c r="E24" s="14"/>
      <c r="F24" s="4"/>
      <c r="G24" s="4"/>
      <c r="H24" s="4"/>
      <c r="I24" s="5"/>
      <c r="J24" s="625"/>
      <c r="K24" s="626"/>
    </row>
    <row r="25" spans="1:11" ht="33.75" customHeight="1" x14ac:dyDescent="0.15">
      <c r="A25" s="13">
        <f t="shared" si="0"/>
        <v>13</v>
      </c>
      <c r="B25" s="4"/>
      <c r="C25" s="4"/>
      <c r="D25" s="4"/>
      <c r="E25" s="14"/>
      <c r="F25" s="4"/>
      <c r="G25" s="4"/>
      <c r="H25" s="4"/>
      <c r="I25" s="5"/>
      <c r="J25" s="625"/>
      <c r="K25" s="626"/>
    </row>
    <row r="26" spans="1:11" ht="33.75" customHeight="1" x14ac:dyDescent="0.15">
      <c r="A26" s="13">
        <f t="shared" si="0"/>
        <v>14</v>
      </c>
      <c r="B26" s="4"/>
      <c r="C26" s="4"/>
      <c r="D26" s="4"/>
      <c r="E26" s="14"/>
      <c r="F26" s="4"/>
      <c r="G26" s="4"/>
      <c r="H26" s="4"/>
      <c r="I26" s="5"/>
      <c r="J26" s="625"/>
      <c r="K26" s="626"/>
    </row>
    <row r="27" spans="1:11" ht="33.75" customHeight="1" x14ac:dyDescent="0.15">
      <c r="A27" s="13">
        <f t="shared" si="0"/>
        <v>15</v>
      </c>
      <c r="B27" s="4"/>
      <c r="C27" s="4"/>
      <c r="D27" s="4"/>
      <c r="E27" s="14"/>
      <c r="F27" s="4"/>
      <c r="G27" s="4"/>
      <c r="H27" s="4"/>
      <c r="I27" s="5"/>
      <c r="J27" s="625"/>
      <c r="K27" s="626"/>
    </row>
    <row r="28" spans="1:11" ht="33.75" customHeight="1" x14ac:dyDescent="0.15">
      <c r="A28" s="13">
        <f t="shared" si="0"/>
        <v>16</v>
      </c>
      <c r="B28" s="4"/>
      <c r="C28" s="4"/>
      <c r="D28" s="4"/>
      <c r="E28" s="14"/>
      <c r="F28" s="4"/>
      <c r="G28" s="4"/>
      <c r="H28" s="4"/>
      <c r="I28" s="5"/>
      <c r="J28" s="625"/>
      <c r="K28" s="626"/>
    </row>
    <row r="29" spans="1:11" ht="33.75" customHeight="1" x14ac:dyDescent="0.15">
      <c r="A29" s="13">
        <f t="shared" si="0"/>
        <v>17</v>
      </c>
      <c r="B29" s="4"/>
      <c r="C29" s="4"/>
      <c r="D29" s="4"/>
      <c r="E29" s="14"/>
      <c r="F29" s="4"/>
      <c r="G29" s="4"/>
      <c r="H29" s="4"/>
      <c r="I29" s="5"/>
      <c r="J29" s="625"/>
      <c r="K29" s="626"/>
    </row>
    <row r="30" spans="1:11" ht="33.75" customHeight="1" x14ac:dyDescent="0.15">
      <c r="A30" s="13">
        <f t="shared" si="0"/>
        <v>18</v>
      </c>
      <c r="B30" s="4"/>
      <c r="C30" s="4"/>
      <c r="D30" s="4"/>
      <c r="E30" s="14"/>
      <c r="F30" s="4"/>
      <c r="G30" s="4"/>
      <c r="H30" s="4"/>
      <c r="I30" s="5"/>
      <c r="J30" s="625"/>
      <c r="K30" s="626"/>
    </row>
    <row r="31" spans="1:11" ht="33.75" customHeight="1" x14ac:dyDescent="0.15">
      <c r="A31" s="13">
        <f t="shared" si="0"/>
        <v>19</v>
      </c>
      <c r="B31" s="4"/>
      <c r="C31" s="4"/>
      <c r="D31" s="4"/>
      <c r="E31" s="14"/>
      <c r="F31" s="4"/>
      <c r="G31" s="4"/>
      <c r="H31" s="4"/>
      <c r="I31" s="5"/>
      <c r="J31" s="625"/>
      <c r="K31" s="626"/>
    </row>
    <row r="32" spans="1:11" ht="33.75" customHeight="1" x14ac:dyDescent="0.15">
      <c r="A32" s="13">
        <f t="shared" si="0"/>
        <v>20</v>
      </c>
      <c r="B32" s="4"/>
      <c r="C32" s="4"/>
      <c r="D32" s="4"/>
      <c r="E32" s="14"/>
      <c r="F32" s="4"/>
      <c r="G32" s="4"/>
      <c r="H32" s="4"/>
      <c r="I32" s="5"/>
      <c r="J32" s="625"/>
      <c r="K32" s="626"/>
    </row>
    <row r="33" spans="1:11" ht="33.75" customHeight="1" x14ac:dyDescent="0.15">
      <c r="A33" s="13">
        <f t="shared" si="0"/>
        <v>21</v>
      </c>
      <c r="B33" s="4"/>
      <c r="C33" s="4"/>
      <c r="D33" s="4"/>
      <c r="E33" s="14"/>
      <c r="F33" s="4"/>
      <c r="G33" s="4"/>
      <c r="H33" s="4"/>
      <c r="I33" s="5"/>
      <c r="J33" s="625"/>
      <c r="K33" s="626"/>
    </row>
    <row r="34" spans="1:11" ht="33.75" customHeight="1" x14ac:dyDescent="0.15">
      <c r="A34" s="13">
        <f t="shared" si="0"/>
        <v>22</v>
      </c>
      <c r="B34" s="4"/>
      <c r="C34" s="4"/>
      <c r="D34" s="4"/>
      <c r="E34" s="14"/>
      <c r="F34" s="4"/>
      <c r="G34" s="4"/>
      <c r="H34" s="4"/>
      <c r="I34" s="5"/>
      <c r="J34" s="625"/>
      <c r="K34" s="626"/>
    </row>
    <row r="35" spans="1:11" ht="33.75" customHeight="1" x14ac:dyDescent="0.15">
      <c r="A35" s="13">
        <f t="shared" si="0"/>
        <v>23</v>
      </c>
      <c r="B35" s="4"/>
      <c r="C35" s="4"/>
      <c r="D35" s="4"/>
      <c r="E35" s="14"/>
      <c r="F35" s="4"/>
      <c r="G35" s="4"/>
      <c r="H35" s="4"/>
      <c r="I35" s="5"/>
      <c r="J35" s="625"/>
      <c r="K35" s="626"/>
    </row>
    <row r="36" spans="1:11" ht="33.75" customHeight="1" x14ac:dyDescent="0.15">
      <c r="A36" s="13">
        <f t="shared" si="0"/>
        <v>24</v>
      </c>
      <c r="B36" s="4"/>
      <c r="C36" s="4"/>
      <c r="D36" s="4"/>
      <c r="E36" s="14"/>
      <c r="F36" s="4"/>
      <c r="G36" s="4"/>
      <c r="H36" s="4"/>
      <c r="I36" s="5"/>
      <c r="J36" s="625"/>
      <c r="K36" s="626"/>
    </row>
    <row r="37" spans="1:11" ht="33.75" customHeight="1" x14ac:dyDescent="0.15">
      <c r="A37" s="13">
        <f t="shared" si="0"/>
        <v>25</v>
      </c>
      <c r="B37" s="4"/>
      <c r="C37" s="4"/>
      <c r="D37" s="4"/>
      <c r="E37" s="14"/>
      <c r="F37" s="4"/>
      <c r="G37" s="4"/>
      <c r="H37" s="4"/>
      <c r="I37" s="5"/>
      <c r="J37" s="625"/>
      <c r="K37" s="626"/>
    </row>
    <row r="38" spans="1:11" ht="33.75" customHeight="1" x14ac:dyDescent="0.15">
      <c r="A38" s="13">
        <f t="shared" si="0"/>
        <v>26</v>
      </c>
      <c r="B38" s="4"/>
      <c r="C38" s="4"/>
      <c r="D38" s="4"/>
      <c r="E38" s="14"/>
      <c r="F38" s="4"/>
      <c r="G38" s="4"/>
      <c r="H38" s="4"/>
      <c r="I38" s="5"/>
      <c r="J38" s="625"/>
      <c r="K38" s="626"/>
    </row>
    <row r="39" spans="1:11" ht="33.75" customHeight="1" x14ac:dyDescent="0.15">
      <c r="A39" s="13">
        <f t="shared" si="0"/>
        <v>27</v>
      </c>
      <c r="B39" s="4"/>
      <c r="C39" s="4"/>
      <c r="D39" s="4"/>
      <c r="E39" s="14"/>
      <c r="F39" s="4"/>
      <c r="G39" s="4"/>
      <c r="H39" s="4"/>
      <c r="I39" s="5"/>
      <c r="J39" s="625"/>
      <c r="K39" s="626"/>
    </row>
    <row r="40" spans="1:11" ht="33.75" customHeight="1" x14ac:dyDescent="0.15">
      <c r="A40" s="13">
        <f t="shared" si="0"/>
        <v>28</v>
      </c>
      <c r="B40" s="4"/>
      <c r="C40" s="4"/>
      <c r="D40" s="4"/>
      <c r="E40" s="14"/>
      <c r="F40" s="4"/>
      <c r="G40" s="4"/>
      <c r="H40" s="4"/>
      <c r="I40" s="5"/>
      <c r="J40" s="625"/>
      <c r="K40" s="626"/>
    </row>
    <row r="41" spans="1:11" ht="33.75" customHeight="1" x14ac:dyDescent="0.15">
      <c r="A41" s="13">
        <f t="shared" si="0"/>
        <v>29</v>
      </c>
      <c r="B41" s="4"/>
      <c r="C41" s="4"/>
      <c r="D41" s="4"/>
      <c r="E41" s="14"/>
      <c r="F41" s="4"/>
      <c r="G41" s="4"/>
      <c r="H41" s="4"/>
      <c r="I41" s="5"/>
      <c r="J41" s="625"/>
      <c r="K41" s="626"/>
    </row>
    <row r="42" spans="1:11" ht="33.75" customHeight="1" x14ac:dyDescent="0.15">
      <c r="A42" s="13">
        <f t="shared" si="0"/>
        <v>30</v>
      </c>
      <c r="B42" s="4"/>
      <c r="C42" s="4"/>
      <c r="D42" s="4"/>
      <c r="E42" s="14"/>
      <c r="F42" s="4"/>
      <c r="G42" s="4"/>
      <c r="H42" s="4"/>
      <c r="I42" s="5"/>
      <c r="J42" s="625"/>
      <c r="K42" s="626"/>
    </row>
    <row r="43" spans="1:11" ht="33.75" customHeight="1" x14ac:dyDescent="0.15">
      <c r="A43" s="13">
        <f t="shared" si="0"/>
        <v>31</v>
      </c>
      <c r="B43" s="4"/>
      <c r="C43" s="4"/>
      <c r="D43" s="4"/>
      <c r="E43" s="14"/>
      <c r="F43" s="4"/>
      <c r="G43" s="4"/>
      <c r="H43" s="4"/>
      <c r="I43" s="5"/>
      <c r="J43" s="625"/>
      <c r="K43" s="626"/>
    </row>
    <row r="44" spans="1:11" ht="33.75" customHeight="1" x14ac:dyDescent="0.15">
      <c r="A44" s="13">
        <f t="shared" si="0"/>
        <v>32</v>
      </c>
      <c r="B44" s="4"/>
      <c r="C44" s="4"/>
      <c r="D44" s="4"/>
      <c r="E44" s="14"/>
      <c r="F44" s="4"/>
      <c r="G44" s="4"/>
      <c r="H44" s="4"/>
      <c r="I44" s="5"/>
      <c r="J44" s="625"/>
      <c r="K44" s="626"/>
    </row>
    <row r="45" spans="1:11" ht="33.75" customHeight="1" x14ac:dyDescent="0.15">
      <c r="A45" s="13">
        <f t="shared" si="0"/>
        <v>33</v>
      </c>
      <c r="B45" s="4"/>
      <c r="C45" s="4"/>
      <c r="D45" s="4"/>
      <c r="E45" s="14"/>
      <c r="F45" s="4"/>
      <c r="G45" s="4"/>
      <c r="H45" s="4"/>
      <c r="I45" s="5"/>
      <c r="J45" s="625"/>
      <c r="K45" s="626"/>
    </row>
    <row r="46" spans="1:11" ht="33.75" customHeight="1" x14ac:dyDescent="0.15">
      <c r="A46" s="13">
        <f t="shared" ref="A46:A62" si="1">A45+1</f>
        <v>34</v>
      </c>
      <c r="B46" s="4"/>
      <c r="C46" s="4"/>
      <c r="D46" s="4"/>
      <c r="E46" s="14"/>
      <c r="F46" s="4"/>
      <c r="G46" s="4"/>
      <c r="H46" s="4"/>
      <c r="I46" s="5"/>
      <c r="J46" s="625"/>
      <c r="K46" s="626"/>
    </row>
    <row r="47" spans="1:11" ht="33.75" customHeight="1" x14ac:dyDescent="0.15">
      <c r="A47" s="13">
        <f t="shared" si="1"/>
        <v>35</v>
      </c>
      <c r="B47" s="4"/>
      <c r="C47" s="4"/>
      <c r="D47" s="4"/>
      <c r="E47" s="14"/>
      <c r="F47" s="4"/>
      <c r="G47" s="4"/>
      <c r="H47" s="4"/>
      <c r="I47" s="5"/>
      <c r="J47" s="625"/>
      <c r="K47" s="626"/>
    </row>
    <row r="48" spans="1:11" ht="33.75" customHeight="1" x14ac:dyDescent="0.15">
      <c r="A48" s="13">
        <f t="shared" si="1"/>
        <v>36</v>
      </c>
      <c r="B48" s="4"/>
      <c r="C48" s="4"/>
      <c r="D48" s="4"/>
      <c r="E48" s="14"/>
      <c r="F48" s="4"/>
      <c r="G48" s="4"/>
      <c r="H48" s="4"/>
      <c r="I48" s="5"/>
      <c r="J48" s="625"/>
      <c r="K48" s="626"/>
    </row>
    <row r="49" spans="1:11" ht="33.75" customHeight="1" x14ac:dyDescent="0.15">
      <c r="A49" s="13">
        <f t="shared" si="1"/>
        <v>37</v>
      </c>
      <c r="B49" s="4"/>
      <c r="C49" s="4"/>
      <c r="D49" s="4"/>
      <c r="E49" s="14"/>
      <c r="F49" s="4"/>
      <c r="G49" s="4"/>
      <c r="H49" s="4"/>
      <c r="I49" s="5"/>
      <c r="J49" s="625"/>
      <c r="K49" s="626"/>
    </row>
    <row r="50" spans="1:11" ht="33.75" customHeight="1" x14ac:dyDescent="0.15">
      <c r="A50" s="13">
        <f t="shared" si="1"/>
        <v>38</v>
      </c>
      <c r="B50" s="4"/>
      <c r="C50" s="4"/>
      <c r="D50" s="4"/>
      <c r="E50" s="14"/>
      <c r="F50" s="4"/>
      <c r="G50" s="4"/>
      <c r="H50" s="4"/>
      <c r="I50" s="5"/>
      <c r="J50" s="625"/>
      <c r="K50" s="626"/>
    </row>
    <row r="51" spans="1:11" ht="33.75" customHeight="1" x14ac:dyDescent="0.15">
      <c r="A51" s="13">
        <f t="shared" si="1"/>
        <v>39</v>
      </c>
      <c r="B51" s="4"/>
      <c r="C51" s="4"/>
      <c r="D51" s="4"/>
      <c r="E51" s="14"/>
      <c r="F51" s="4"/>
      <c r="G51" s="4"/>
      <c r="H51" s="4"/>
      <c r="I51" s="5"/>
      <c r="J51" s="625"/>
      <c r="K51" s="626"/>
    </row>
    <row r="52" spans="1:11" ht="33.75" customHeight="1" x14ac:dyDescent="0.15">
      <c r="A52" s="13">
        <f t="shared" si="1"/>
        <v>40</v>
      </c>
      <c r="B52" s="4"/>
      <c r="C52" s="4"/>
      <c r="D52" s="4"/>
      <c r="E52" s="14"/>
      <c r="F52" s="4"/>
      <c r="G52" s="4"/>
      <c r="H52" s="4"/>
      <c r="I52" s="5"/>
      <c r="J52" s="625"/>
      <c r="K52" s="626"/>
    </row>
    <row r="53" spans="1:11" ht="33.75" customHeight="1" x14ac:dyDescent="0.15">
      <c r="A53" s="13">
        <f t="shared" si="1"/>
        <v>41</v>
      </c>
      <c r="B53" s="4"/>
      <c r="C53" s="4"/>
      <c r="D53" s="4"/>
      <c r="E53" s="14"/>
      <c r="F53" s="4"/>
      <c r="G53" s="4"/>
      <c r="H53" s="4"/>
      <c r="I53" s="5"/>
      <c r="J53" s="625"/>
      <c r="K53" s="626"/>
    </row>
    <row r="54" spans="1:11" ht="33.75" customHeight="1" x14ac:dyDescent="0.15">
      <c r="A54" s="13">
        <f t="shared" si="1"/>
        <v>42</v>
      </c>
      <c r="B54" s="4"/>
      <c r="C54" s="4"/>
      <c r="D54" s="4"/>
      <c r="E54" s="14"/>
      <c r="F54" s="4"/>
      <c r="G54" s="4"/>
      <c r="H54" s="4"/>
      <c r="I54" s="5"/>
      <c r="J54" s="625"/>
      <c r="K54" s="626"/>
    </row>
    <row r="55" spans="1:11" ht="33.75" customHeight="1" x14ac:dyDescent="0.15">
      <c r="A55" s="13">
        <f t="shared" si="1"/>
        <v>43</v>
      </c>
      <c r="B55" s="4"/>
      <c r="C55" s="4"/>
      <c r="D55" s="4"/>
      <c r="E55" s="14"/>
      <c r="F55" s="4"/>
      <c r="G55" s="4"/>
      <c r="H55" s="4"/>
      <c r="I55" s="5"/>
      <c r="J55" s="625"/>
      <c r="K55" s="626"/>
    </row>
    <row r="56" spans="1:11" ht="33.75" customHeight="1" x14ac:dyDescent="0.15">
      <c r="A56" s="13">
        <f t="shared" si="1"/>
        <v>44</v>
      </c>
      <c r="B56" s="4"/>
      <c r="C56" s="4"/>
      <c r="D56" s="4"/>
      <c r="E56" s="14"/>
      <c r="F56" s="4"/>
      <c r="G56" s="4"/>
      <c r="H56" s="4"/>
      <c r="I56" s="5"/>
      <c r="J56" s="625"/>
      <c r="K56" s="626"/>
    </row>
    <row r="57" spans="1:11" ht="33.75" customHeight="1" x14ac:dyDescent="0.15">
      <c r="A57" s="13">
        <f t="shared" si="1"/>
        <v>45</v>
      </c>
      <c r="B57" s="4"/>
      <c r="C57" s="4"/>
      <c r="D57" s="4"/>
      <c r="E57" s="14"/>
      <c r="F57" s="4"/>
      <c r="G57" s="4"/>
      <c r="H57" s="4"/>
      <c r="I57" s="5"/>
      <c r="J57" s="625"/>
      <c r="K57" s="626"/>
    </row>
    <row r="58" spans="1:11" ht="33.75" customHeight="1" x14ac:dyDescent="0.15">
      <c r="A58" s="13">
        <f t="shared" si="1"/>
        <v>46</v>
      </c>
      <c r="B58" s="4"/>
      <c r="C58" s="4"/>
      <c r="D58" s="4"/>
      <c r="E58" s="14"/>
      <c r="F58" s="4"/>
      <c r="G58" s="4"/>
      <c r="H58" s="4"/>
      <c r="I58" s="5"/>
      <c r="J58" s="625"/>
      <c r="K58" s="626"/>
    </row>
    <row r="59" spans="1:11" ht="33.75" customHeight="1" x14ac:dyDescent="0.15">
      <c r="A59" s="13">
        <f t="shared" si="1"/>
        <v>47</v>
      </c>
      <c r="B59" s="4"/>
      <c r="C59" s="4"/>
      <c r="D59" s="4"/>
      <c r="E59" s="14"/>
      <c r="F59" s="4"/>
      <c r="G59" s="4"/>
      <c r="H59" s="4"/>
      <c r="I59" s="5"/>
      <c r="J59" s="625"/>
      <c r="K59" s="626"/>
    </row>
    <row r="60" spans="1:11" ht="33.75" customHeight="1" x14ac:dyDescent="0.15">
      <c r="A60" s="13">
        <f t="shared" si="1"/>
        <v>48</v>
      </c>
      <c r="B60" s="4"/>
      <c r="C60" s="4"/>
      <c r="D60" s="4"/>
      <c r="E60" s="14"/>
      <c r="F60" s="4"/>
      <c r="G60" s="4"/>
      <c r="H60" s="4"/>
      <c r="I60" s="5"/>
      <c r="J60" s="625"/>
      <c r="K60" s="626"/>
    </row>
    <row r="61" spans="1:11" ht="33.75" customHeight="1" x14ac:dyDescent="0.15">
      <c r="A61" s="13">
        <f t="shared" si="1"/>
        <v>49</v>
      </c>
      <c r="B61" s="4"/>
      <c r="C61" s="4"/>
      <c r="D61" s="4"/>
      <c r="E61" s="14"/>
      <c r="F61" s="4"/>
      <c r="G61" s="4"/>
      <c r="H61" s="4"/>
      <c r="I61" s="5"/>
      <c r="J61" s="625"/>
      <c r="K61" s="626"/>
    </row>
    <row r="62" spans="1:11" ht="33.75" customHeight="1" x14ac:dyDescent="0.15">
      <c r="A62" s="13">
        <f t="shared" si="1"/>
        <v>50</v>
      </c>
      <c r="B62" s="4"/>
      <c r="C62" s="4"/>
      <c r="D62" s="4"/>
      <c r="E62" s="14"/>
      <c r="F62" s="4"/>
      <c r="G62" s="4"/>
      <c r="H62" s="4"/>
      <c r="I62" s="5"/>
      <c r="J62" s="625"/>
      <c r="K62" s="626"/>
    </row>
  </sheetData>
  <mergeCells count="65">
    <mergeCell ref="J59:K59"/>
    <mergeCell ref="J60:K60"/>
    <mergeCell ref="J61:K61"/>
    <mergeCell ref="J62:K62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A10:A11"/>
    <mergeCell ref="B10:F10"/>
    <mergeCell ref="G10:K10"/>
    <mergeCell ref="J11:K11"/>
    <mergeCell ref="J32:K32"/>
    <mergeCell ref="J31:K31"/>
    <mergeCell ref="J30:K30"/>
    <mergeCell ref="J29:K29"/>
    <mergeCell ref="J28:K28"/>
    <mergeCell ref="J12:K12"/>
    <mergeCell ref="J13:K13"/>
    <mergeCell ref="J14:K14"/>
    <mergeCell ref="J15:K15"/>
    <mergeCell ref="J16:K16"/>
    <mergeCell ref="J17:K17"/>
    <mergeCell ref="J18:K18"/>
    <mergeCell ref="A5:B5"/>
    <mergeCell ref="A6:B6"/>
    <mergeCell ref="A7:B7"/>
    <mergeCell ref="A1:K1"/>
    <mergeCell ref="A3:C3"/>
    <mergeCell ref="C5:H5"/>
    <mergeCell ref="C6:H6"/>
    <mergeCell ref="C7:H7"/>
    <mergeCell ref="A4:B4"/>
    <mergeCell ref="J19:K19"/>
    <mergeCell ref="J20:K20"/>
    <mergeCell ref="J21:K21"/>
    <mergeCell ref="J22:K22"/>
    <mergeCell ref="J41:K41"/>
    <mergeCell ref="J34:K34"/>
    <mergeCell ref="J35:K35"/>
    <mergeCell ref="J36:K36"/>
    <mergeCell ref="J23:K23"/>
    <mergeCell ref="J24:K24"/>
    <mergeCell ref="J33:K33"/>
    <mergeCell ref="A9:C9"/>
    <mergeCell ref="J25:K25"/>
    <mergeCell ref="J47:K47"/>
    <mergeCell ref="J48:K48"/>
    <mergeCell ref="J49:K49"/>
    <mergeCell ref="J26:K26"/>
    <mergeCell ref="J27:K27"/>
    <mergeCell ref="J42:K42"/>
    <mergeCell ref="J43:K43"/>
    <mergeCell ref="J44:K44"/>
    <mergeCell ref="J45:K45"/>
    <mergeCell ref="J46:K46"/>
    <mergeCell ref="J37:K37"/>
    <mergeCell ref="J38:K38"/>
    <mergeCell ref="J39:K39"/>
    <mergeCell ref="J40:K40"/>
  </mergeCells>
  <phoneticPr fontId="2"/>
  <dataValidations count="1">
    <dataValidation type="list" allowBlank="1" showInputMessage="1" showErrorMessage="1" sqref="C4">
      <formula1>"通所,ピアカウンセリング"</formula1>
    </dataValidation>
  </dataValidations>
  <pageMargins left="0.7" right="0.7" top="0.75" bottom="0.75" header="0.3" footer="0.3"/>
  <pageSetup paperSize="9" scale="9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0.39997558519241921"/>
    <pageSetUpPr fitToPage="1"/>
  </sheetPr>
  <dimension ref="A1:AM60"/>
  <sheetViews>
    <sheetView view="pageBreakPreview" zoomScaleNormal="100" zoomScaleSheetLayoutView="100" workbookViewId="0">
      <selection activeCell="AA30" sqref="AA30"/>
    </sheetView>
  </sheetViews>
  <sheetFormatPr defaultRowHeight="13.5" x14ac:dyDescent="0.15"/>
  <cols>
    <col min="1" max="1" width="8.25" style="21" customWidth="1"/>
    <col min="2" max="2" width="9.625" style="21" customWidth="1"/>
    <col min="3" max="3" width="11.375" style="21" bestFit="1" customWidth="1"/>
    <col min="4" max="4" width="13.125" style="21" customWidth="1"/>
    <col min="5" max="5" width="10" style="21" customWidth="1"/>
    <col min="6" max="6" width="5.625" style="21" customWidth="1"/>
    <col min="7" max="7" width="12.5" style="21" customWidth="1"/>
    <col min="8" max="8" width="11.25" style="21" customWidth="1"/>
    <col min="9" max="9" width="10.375" style="21" customWidth="1"/>
    <col min="10" max="10" width="5.5" style="21" customWidth="1"/>
    <col min="11" max="11" width="12" style="21" customWidth="1"/>
    <col min="12" max="12" width="13.375" style="21" customWidth="1"/>
    <col min="13" max="13" width="8.5" style="21" customWidth="1"/>
    <col min="14" max="14" width="5.375" style="21" customWidth="1"/>
    <col min="15" max="15" width="11.625" style="21" customWidth="1"/>
    <col min="16" max="16" width="12.125" style="19" customWidth="1"/>
    <col min="17" max="17" width="9" style="19"/>
    <col min="18" max="18" width="12.375" style="19" customWidth="1"/>
    <col min="19" max="19" width="10.75" style="19" customWidth="1"/>
    <col min="20" max="20" width="10.875" style="19" customWidth="1"/>
    <col min="21" max="21" width="11.875" style="19" customWidth="1"/>
    <col min="22" max="23" width="11.25" style="19" customWidth="1"/>
    <col min="24" max="29" width="7.125" style="19" customWidth="1"/>
    <col min="30" max="36" width="9" style="19"/>
    <col min="37" max="39" width="9" style="20"/>
    <col min="40" max="16384" width="9" style="21"/>
  </cols>
  <sheetData>
    <row r="1" spans="1:39" ht="37.5" customHeight="1" x14ac:dyDescent="0.15">
      <c r="A1" s="682" t="s">
        <v>77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</row>
    <row r="2" spans="1:39" s="19" customFormat="1" x14ac:dyDescent="0.15">
      <c r="AK2" s="22"/>
      <c r="AL2" s="22"/>
      <c r="AM2" s="22"/>
    </row>
    <row r="3" spans="1:39" s="19" customFormat="1" ht="1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AE3" s="24"/>
      <c r="AF3" s="24"/>
      <c r="AG3" s="24"/>
      <c r="AK3" s="22"/>
      <c r="AL3" s="22"/>
      <c r="AM3" s="22"/>
    </row>
    <row r="4" spans="1:39" s="19" customFormat="1" ht="27" thickBot="1" x14ac:dyDescent="0.45">
      <c r="A4" s="679" t="s">
        <v>76</v>
      </c>
      <c r="B4" s="679"/>
      <c r="C4" s="679"/>
      <c r="D4" s="112" t="s">
        <v>146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AE4" s="24"/>
      <c r="AF4" s="24"/>
      <c r="AG4" s="24"/>
      <c r="AK4" s="22"/>
      <c r="AL4" s="22"/>
      <c r="AM4" s="22"/>
    </row>
    <row r="5" spans="1:39" s="19" customFormat="1" ht="42" customHeight="1" thickTop="1" thickBot="1" x14ac:dyDescent="0.2">
      <c r="A5" s="669" t="s">
        <v>38</v>
      </c>
      <c r="B5" s="689" t="s">
        <v>82</v>
      </c>
      <c r="C5" s="690"/>
      <c r="D5" s="711" t="s">
        <v>57</v>
      </c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3"/>
      <c r="Z5" s="713"/>
      <c r="AA5" s="713"/>
      <c r="AB5" s="713"/>
      <c r="AC5" s="714"/>
      <c r="AK5" s="22"/>
      <c r="AL5" s="22"/>
      <c r="AM5" s="22"/>
    </row>
    <row r="6" spans="1:39" s="19" customFormat="1" ht="35.25" customHeight="1" thickBot="1" x14ac:dyDescent="0.2">
      <c r="A6" s="670"/>
      <c r="B6" s="683" t="s">
        <v>15</v>
      </c>
      <c r="C6" s="686" t="s">
        <v>47</v>
      </c>
      <c r="D6" s="663" t="s">
        <v>71</v>
      </c>
      <c r="E6" s="666" t="s">
        <v>60</v>
      </c>
      <c r="F6" s="703" t="s">
        <v>78</v>
      </c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5"/>
      <c r="V6" s="691" t="s">
        <v>58</v>
      </c>
      <c r="W6" s="692"/>
      <c r="X6" s="693" t="s">
        <v>72</v>
      </c>
      <c r="Y6" s="693"/>
      <c r="Z6" s="693"/>
      <c r="AA6" s="693"/>
      <c r="AB6" s="693"/>
      <c r="AC6" s="694"/>
      <c r="AK6" s="22"/>
      <c r="AL6" s="22"/>
      <c r="AM6" s="22"/>
    </row>
    <row r="7" spans="1:39" s="19" customFormat="1" ht="23.25" customHeight="1" x14ac:dyDescent="0.15">
      <c r="A7" s="670"/>
      <c r="B7" s="684"/>
      <c r="C7" s="687"/>
      <c r="D7" s="664"/>
      <c r="E7" s="667"/>
      <c r="F7" s="673" t="s">
        <v>73</v>
      </c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5"/>
      <c r="R7" s="672" t="s">
        <v>9</v>
      </c>
      <c r="S7" s="673"/>
      <c r="T7" s="680" t="s">
        <v>79</v>
      </c>
      <c r="U7" s="681"/>
      <c r="V7" s="706" t="s">
        <v>74</v>
      </c>
      <c r="W7" s="708" t="s">
        <v>75</v>
      </c>
      <c r="X7" s="653" t="s">
        <v>156</v>
      </c>
      <c r="Y7" s="653"/>
      <c r="Z7" s="654"/>
      <c r="AA7" s="655" t="s">
        <v>155</v>
      </c>
      <c r="AB7" s="653"/>
      <c r="AC7" s="656"/>
      <c r="AK7" s="22"/>
      <c r="AL7" s="22"/>
      <c r="AM7" s="22"/>
    </row>
    <row r="8" spans="1:39" s="19" customFormat="1" ht="27" customHeight="1" x14ac:dyDescent="0.15">
      <c r="A8" s="670"/>
      <c r="B8" s="684"/>
      <c r="C8" s="687"/>
      <c r="D8" s="664"/>
      <c r="E8" s="667"/>
      <c r="F8" s="676" t="s">
        <v>68</v>
      </c>
      <c r="G8" s="677"/>
      <c r="H8" s="677"/>
      <c r="I8" s="677"/>
      <c r="J8" s="677" t="s">
        <v>69</v>
      </c>
      <c r="K8" s="677"/>
      <c r="L8" s="677"/>
      <c r="M8" s="677"/>
      <c r="N8" s="677" t="s">
        <v>70</v>
      </c>
      <c r="O8" s="677"/>
      <c r="P8" s="677"/>
      <c r="Q8" s="678"/>
      <c r="R8" s="695" t="s">
        <v>74</v>
      </c>
      <c r="S8" s="697" t="s">
        <v>75</v>
      </c>
      <c r="T8" s="699" t="s">
        <v>74</v>
      </c>
      <c r="U8" s="701" t="s">
        <v>75</v>
      </c>
      <c r="V8" s="707"/>
      <c r="W8" s="709"/>
      <c r="X8" s="657" t="s">
        <v>152</v>
      </c>
      <c r="Y8" s="659" t="s">
        <v>153</v>
      </c>
      <c r="Z8" s="659" t="s">
        <v>154</v>
      </c>
      <c r="AA8" s="659" t="s">
        <v>152</v>
      </c>
      <c r="AB8" s="659" t="s">
        <v>153</v>
      </c>
      <c r="AC8" s="661" t="s">
        <v>154</v>
      </c>
      <c r="AK8" s="22"/>
      <c r="AL8" s="22"/>
      <c r="AM8" s="22"/>
    </row>
    <row r="9" spans="1:39" s="19" customFormat="1" ht="35.25" customHeight="1" thickBot="1" x14ac:dyDescent="0.2">
      <c r="A9" s="671"/>
      <c r="B9" s="685"/>
      <c r="C9" s="688"/>
      <c r="D9" s="665"/>
      <c r="E9" s="668"/>
      <c r="F9" s="26" t="s">
        <v>48</v>
      </c>
      <c r="G9" s="27" t="s">
        <v>49</v>
      </c>
      <c r="H9" s="27" t="s">
        <v>50</v>
      </c>
      <c r="I9" s="27" t="s">
        <v>51</v>
      </c>
      <c r="J9" s="28" t="s">
        <v>48</v>
      </c>
      <c r="K9" s="27" t="s">
        <v>49</v>
      </c>
      <c r="L9" s="27" t="s">
        <v>50</v>
      </c>
      <c r="M9" s="27" t="s">
        <v>51</v>
      </c>
      <c r="N9" s="28" t="s">
        <v>48</v>
      </c>
      <c r="O9" s="27" t="s">
        <v>49</v>
      </c>
      <c r="P9" s="27" t="s">
        <v>50</v>
      </c>
      <c r="Q9" s="29" t="s">
        <v>51</v>
      </c>
      <c r="R9" s="696"/>
      <c r="S9" s="698"/>
      <c r="T9" s="700"/>
      <c r="U9" s="702"/>
      <c r="V9" s="696"/>
      <c r="W9" s="710"/>
      <c r="X9" s="658"/>
      <c r="Y9" s="660"/>
      <c r="Z9" s="660"/>
      <c r="AA9" s="660"/>
      <c r="AB9" s="660"/>
      <c r="AC9" s="662"/>
      <c r="AK9" s="22"/>
      <c r="AL9" s="22"/>
      <c r="AM9" s="22"/>
    </row>
    <row r="10" spans="1:39" s="19" customFormat="1" ht="33.75" customHeight="1" thickTop="1" thickBot="1" x14ac:dyDescent="0.2">
      <c r="A10" s="30" t="s">
        <v>52</v>
      </c>
      <c r="B10" s="31" t="s">
        <v>66</v>
      </c>
      <c r="C10" s="32">
        <v>45748</v>
      </c>
      <c r="D10" s="31" t="s">
        <v>59</v>
      </c>
      <c r="E10" s="33">
        <v>1</v>
      </c>
      <c r="F10" s="43"/>
      <c r="G10" s="56" t="s">
        <v>83</v>
      </c>
      <c r="H10" s="56" t="s">
        <v>84</v>
      </c>
      <c r="I10" s="56">
        <v>100</v>
      </c>
      <c r="J10" s="57"/>
      <c r="K10" s="56" t="s">
        <v>84</v>
      </c>
      <c r="L10" s="56" t="s">
        <v>85</v>
      </c>
      <c r="M10" s="56">
        <v>120</v>
      </c>
      <c r="N10" s="57"/>
      <c r="O10" s="56"/>
      <c r="P10" s="56"/>
      <c r="Q10" s="58"/>
      <c r="R10" s="59">
        <v>10</v>
      </c>
      <c r="S10" s="142" t="s">
        <v>167</v>
      </c>
      <c r="T10" s="56">
        <v>2</v>
      </c>
      <c r="U10" s="60"/>
      <c r="V10" s="61">
        <v>20</v>
      </c>
      <c r="W10" s="60">
        <v>8</v>
      </c>
      <c r="X10" s="61">
        <v>100</v>
      </c>
      <c r="Y10" s="56">
        <v>100</v>
      </c>
      <c r="Z10" s="56">
        <v>100</v>
      </c>
      <c r="AA10" s="56">
        <v>20</v>
      </c>
      <c r="AB10" s="131">
        <v>20</v>
      </c>
      <c r="AC10" s="134">
        <v>22</v>
      </c>
      <c r="AK10" s="22"/>
      <c r="AL10" s="22"/>
      <c r="AM10" s="22"/>
    </row>
    <row r="11" spans="1:39" s="19" customFormat="1" ht="33.75" customHeight="1" thickTop="1" x14ac:dyDescent="0.15">
      <c r="A11" s="34">
        <v>1</v>
      </c>
      <c r="B11" s="41" t="str">
        <f>IF('入力用シート（申請者・通所者）'!$G13="","",'入力用シート（申請者・通所者）'!$G13)</f>
        <v/>
      </c>
      <c r="C11" s="42" t="str">
        <f>IF('入力用シート（申請者・通所者）'!$H13="","",'入力用シート（申請者・通所者）'!$H13)</f>
        <v/>
      </c>
      <c r="D11" s="35"/>
      <c r="E11" s="36"/>
      <c r="F11" s="44"/>
      <c r="G11" s="45"/>
      <c r="H11" s="45"/>
      <c r="I11" s="45"/>
      <c r="J11" s="46"/>
      <c r="K11" s="45"/>
      <c r="L11" s="45"/>
      <c r="M11" s="45"/>
      <c r="N11" s="46"/>
      <c r="O11" s="45"/>
      <c r="P11" s="45"/>
      <c r="Q11" s="47"/>
      <c r="R11" s="37"/>
      <c r="S11" s="45"/>
      <c r="T11" s="45"/>
      <c r="U11" s="48"/>
      <c r="V11" s="49"/>
      <c r="W11" s="48"/>
      <c r="X11" s="38"/>
      <c r="Y11" s="35"/>
      <c r="Z11" s="35"/>
      <c r="AA11" s="35"/>
      <c r="AB11" s="35"/>
      <c r="AC11" s="132"/>
      <c r="AK11" s="22"/>
      <c r="AL11" s="22"/>
      <c r="AM11" s="22"/>
    </row>
    <row r="12" spans="1:39" s="19" customFormat="1" ht="33.75" customHeight="1" x14ac:dyDescent="0.15">
      <c r="A12" s="39">
        <f>A11+1</f>
        <v>2</v>
      </c>
      <c r="B12" s="41" t="str">
        <f>IF('入力用シート（申請者・通所者）'!$G14="","",'入力用シート（申請者・通所者）'!$G14)</f>
        <v/>
      </c>
      <c r="C12" s="42" t="str">
        <f>IF('入力用シート（申請者・通所者）'!$H14="","",'入力用シート（申請者・通所者）'!$H14)</f>
        <v/>
      </c>
      <c r="D12" s="38"/>
      <c r="E12" s="36"/>
      <c r="F12" s="50"/>
      <c r="G12" s="51"/>
      <c r="H12" s="51"/>
      <c r="I12" s="51"/>
      <c r="J12" s="52"/>
      <c r="K12" s="51"/>
      <c r="L12" s="51"/>
      <c r="M12" s="51"/>
      <c r="N12" s="52"/>
      <c r="O12" s="51"/>
      <c r="P12" s="51"/>
      <c r="Q12" s="53"/>
      <c r="R12" s="40"/>
      <c r="S12" s="51"/>
      <c r="T12" s="51"/>
      <c r="U12" s="54"/>
      <c r="V12" s="55"/>
      <c r="W12" s="54"/>
      <c r="X12" s="38"/>
      <c r="Y12" s="38"/>
      <c r="Z12" s="38"/>
      <c r="AA12" s="38"/>
      <c r="AB12" s="38"/>
      <c r="AC12" s="133"/>
      <c r="AK12" s="22"/>
      <c r="AL12" s="22"/>
      <c r="AM12" s="22"/>
    </row>
    <row r="13" spans="1:39" s="19" customFormat="1" ht="33.75" customHeight="1" x14ac:dyDescent="0.15">
      <c r="A13" s="39">
        <f t="shared" ref="A13:A43" si="0">A12+1</f>
        <v>3</v>
      </c>
      <c r="B13" s="41" t="str">
        <f>IF('入力用シート（申請者・通所者）'!$G15="","",'入力用シート（申請者・通所者）'!$G15)</f>
        <v/>
      </c>
      <c r="C13" s="42" t="str">
        <f>IF('入力用シート（申請者・通所者）'!$H15="","",'入力用シート（申請者・通所者）'!$H15)</f>
        <v/>
      </c>
      <c r="D13" s="38"/>
      <c r="E13" s="36"/>
      <c r="F13" s="50"/>
      <c r="G13" s="51"/>
      <c r="H13" s="51"/>
      <c r="I13" s="51"/>
      <c r="J13" s="52"/>
      <c r="K13" s="51"/>
      <c r="L13" s="51"/>
      <c r="M13" s="51"/>
      <c r="N13" s="52"/>
      <c r="O13" s="51"/>
      <c r="P13" s="51"/>
      <c r="Q13" s="53"/>
      <c r="R13" s="40"/>
      <c r="S13" s="51"/>
      <c r="T13" s="51"/>
      <c r="U13" s="54"/>
      <c r="V13" s="55"/>
      <c r="W13" s="54"/>
      <c r="X13" s="38"/>
      <c r="Y13" s="38"/>
      <c r="Z13" s="38"/>
      <c r="AA13" s="38"/>
      <c r="AB13" s="38"/>
      <c r="AC13" s="133"/>
      <c r="AK13" s="22"/>
      <c r="AL13" s="22"/>
      <c r="AM13" s="22"/>
    </row>
    <row r="14" spans="1:39" s="19" customFormat="1" ht="33.75" customHeight="1" x14ac:dyDescent="0.15">
      <c r="A14" s="39">
        <f t="shared" si="0"/>
        <v>4</v>
      </c>
      <c r="B14" s="41" t="str">
        <f>IF('入力用シート（申請者・通所者）'!$G16="","",'入力用シート（申請者・通所者）'!$G16)</f>
        <v/>
      </c>
      <c r="C14" s="42" t="str">
        <f>IF('入力用シート（申請者・通所者）'!$H16="","",'入力用シート（申請者・通所者）'!$H16)</f>
        <v/>
      </c>
      <c r="D14" s="38"/>
      <c r="E14" s="36"/>
      <c r="F14" s="50"/>
      <c r="G14" s="51"/>
      <c r="H14" s="51"/>
      <c r="I14" s="51"/>
      <c r="J14" s="52"/>
      <c r="K14" s="51"/>
      <c r="L14" s="51"/>
      <c r="M14" s="51"/>
      <c r="N14" s="52"/>
      <c r="O14" s="51"/>
      <c r="P14" s="51"/>
      <c r="Q14" s="53"/>
      <c r="R14" s="40"/>
      <c r="S14" s="51"/>
      <c r="T14" s="51"/>
      <c r="U14" s="54"/>
      <c r="V14" s="55"/>
      <c r="W14" s="54"/>
      <c r="X14" s="38"/>
      <c r="Y14" s="38"/>
      <c r="Z14" s="38"/>
      <c r="AA14" s="38"/>
      <c r="AB14" s="38"/>
      <c r="AC14" s="133"/>
      <c r="AK14" s="22"/>
      <c r="AL14" s="22"/>
      <c r="AM14" s="22"/>
    </row>
    <row r="15" spans="1:39" s="19" customFormat="1" ht="33.75" customHeight="1" x14ac:dyDescent="0.15">
      <c r="A15" s="39">
        <f t="shared" si="0"/>
        <v>5</v>
      </c>
      <c r="B15" s="41" t="str">
        <f>IF('入力用シート（申請者・通所者）'!$G17="","",'入力用シート（申請者・通所者）'!$G17)</f>
        <v/>
      </c>
      <c r="C15" s="42" t="str">
        <f>IF('入力用シート（申請者・通所者）'!$H17="","",'入力用シート（申請者・通所者）'!$H17)</f>
        <v/>
      </c>
      <c r="D15" s="38"/>
      <c r="E15" s="36"/>
      <c r="F15" s="50"/>
      <c r="G15" s="51"/>
      <c r="H15" s="51"/>
      <c r="I15" s="51"/>
      <c r="J15" s="52"/>
      <c r="K15" s="51"/>
      <c r="L15" s="51"/>
      <c r="M15" s="51"/>
      <c r="N15" s="52"/>
      <c r="O15" s="51"/>
      <c r="P15" s="51"/>
      <c r="Q15" s="53"/>
      <c r="R15" s="40"/>
      <c r="S15" s="51"/>
      <c r="T15" s="51"/>
      <c r="U15" s="54"/>
      <c r="V15" s="55"/>
      <c r="W15" s="54"/>
      <c r="X15" s="38"/>
      <c r="Y15" s="38"/>
      <c r="Z15" s="38"/>
      <c r="AA15" s="38"/>
      <c r="AB15" s="38"/>
      <c r="AC15" s="133"/>
      <c r="AK15" s="22"/>
      <c r="AL15" s="22"/>
      <c r="AM15" s="22"/>
    </row>
    <row r="16" spans="1:39" s="19" customFormat="1" ht="33.75" customHeight="1" x14ac:dyDescent="0.15">
      <c r="A16" s="39">
        <f t="shared" si="0"/>
        <v>6</v>
      </c>
      <c r="B16" s="41" t="str">
        <f>IF('入力用シート（申請者・通所者）'!$G18="","",'入力用シート（申請者・通所者）'!$G18)</f>
        <v/>
      </c>
      <c r="C16" s="42" t="str">
        <f>IF('入力用シート（申請者・通所者）'!$H18="","",'入力用シート（申請者・通所者）'!$H18)</f>
        <v/>
      </c>
      <c r="D16" s="38"/>
      <c r="E16" s="36"/>
      <c r="F16" s="50"/>
      <c r="G16" s="51"/>
      <c r="H16" s="51"/>
      <c r="I16" s="51"/>
      <c r="J16" s="52"/>
      <c r="K16" s="51"/>
      <c r="L16" s="51"/>
      <c r="M16" s="51"/>
      <c r="N16" s="52"/>
      <c r="O16" s="51"/>
      <c r="P16" s="51"/>
      <c r="Q16" s="53"/>
      <c r="R16" s="40"/>
      <c r="S16" s="51"/>
      <c r="T16" s="51"/>
      <c r="U16" s="54"/>
      <c r="V16" s="55"/>
      <c r="W16" s="54"/>
      <c r="X16" s="38"/>
      <c r="Y16" s="38"/>
      <c r="Z16" s="38"/>
      <c r="AA16" s="38"/>
      <c r="AB16" s="38"/>
      <c r="AC16" s="133"/>
      <c r="AK16" s="22"/>
      <c r="AL16" s="22"/>
      <c r="AM16" s="22"/>
    </row>
    <row r="17" spans="1:39" s="19" customFormat="1" ht="33.75" customHeight="1" x14ac:dyDescent="0.15">
      <c r="A17" s="39">
        <f t="shared" si="0"/>
        <v>7</v>
      </c>
      <c r="B17" s="41" t="str">
        <f>IF('入力用シート（申請者・通所者）'!$G19="","",'入力用シート（申請者・通所者）'!$G19)</f>
        <v/>
      </c>
      <c r="C17" s="42" t="str">
        <f>IF('入力用シート（申請者・通所者）'!$H19="","",'入力用シート（申請者・通所者）'!$H19)</f>
        <v/>
      </c>
      <c r="D17" s="38"/>
      <c r="E17" s="36"/>
      <c r="F17" s="50"/>
      <c r="G17" s="51"/>
      <c r="H17" s="51"/>
      <c r="I17" s="51"/>
      <c r="J17" s="52"/>
      <c r="K17" s="51"/>
      <c r="L17" s="51"/>
      <c r="M17" s="51"/>
      <c r="N17" s="52"/>
      <c r="O17" s="51"/>
      <c r="P17" s="51"/>
      <c r="Q17" s="53"/>
      <c r="R17" s="40"/>
      <c r="S17" s="51"/>
      <c r="T17" s="51"/>
      <c r="U17" s="54"/>
      <c r="V17" s="55"/>
      <c r="W17" s="54"/>
      <c r="X17" s="38"/>
      <c r="Y17" s="38"/>
      <c r="Z17" s="38"/>
      <c r="AA17" s="38"/>
      <c r="AB17" s="38"/>
      <c r="AC17" s="133"/>
      <c r="AK17" s="22"/>
      <c r="AL17" s="22"/>
      <c r="AM17" s="22"/>
    </row>
    <row r="18" spans="1:39" s="19" customFormat="1" ht="33.75" customHeight="1" x14ac:dyDescent="0.15">
      <c r="A18" s="39">
        <f t="shared" si="0"/>
        <v>8</v>
      </c>
      <c r="B18" s="41" t="str">
        <f>IF('入力用シート（申請者・通所者）'!$G20="","",'入力用シート（申請者・通所者）'!$G20)</f>
        <v/>
      </c>
      <c r="C18" s="42" t="str">
        <f>IF('入力用シート（申請者・通所者）'!$H20="","",'入力用シート（申請者・通所者）'!$H20)</f>
        <v/>
      </c>
      <c r="D18" s="38"/>
      <c r="E18" s="36"/>
      <c r="F18" s="50"/>
      <c r="G18" s="51"/>
      <c r="H18" s="51"/>
      <c r="I18" s="51"/>
      <c r="J18" s="52"/>
      <c r="K18" s="51"/>
      <c r="L18" s="51"/>
      <c r="M18" s="51"/>
      <c r="N18" s="52"/>
      <c r="O18" s="51"/>
      <c r="P18" s="51"/>
      <c r="Q18" s="53"/>
      <c r="R18" s="40"/>
      <c r="S18" s="51"/>
      <c r="T18" s="51"/>
      <c r="U18" s="54"/>
      <c r="V18" s="55"/>
      <c r="W18" s="54"/>
      <c r="X18" s="38"/>
      <c r="Y18" s="38"/>
      <c r="Z18" s="38"/>
      <c r="AA18" s="38"/>
      <c r="AB18" s="38"/>
      <c r="AC18" s="133"/>
      <c r="AK18" s="22"/>
      <c r="AL18" s="22"/>
      <c r="AM18" s="22"/>
    </row>
    <row r="19" spans="1:39" s="19" customFormat="1" ht="33.75" customHeight="1" x14ac:dyDescent="0.15">
      <c r="A19" s="39">
        <f t="shared" si="0"/>
        <v>9</v>
      </c>
      <c r="B19" s="41" t="str">
        <f>IF('入力用シート（申請者・通所者）'!$G21="","",'入力用シート（申請者・通所者）'!$G21)</f>
        <v/>
      </c>
      <c r="C19" s="42" t="str">
        <f>IF('入力用シート（申請者・通所者）'!$H21="","",'入力用シート（申請者・通所者）'!$H21)</f>
        <v/>
      </c>
      <c r="D19" s="38"/>
      <c r="E19" s="36"/>
      <c r="F19" s="50"/>
      <c r="G19" s="51"/>
      <c r="H19" s="51"/>
      <c r="I19" s="51"/>
      <c r="J19" s="52"/>
      <c r="K19" s="51"/>
      <c r="L19" s="51"/>
      <c r="M19" s="51"/>
      <c r="N19" s="52"/>
      <c r="O19" s="51"/>
      <c r="P19" s="51"/>
      <c r="Q19" s="53"/>
      <c r="R19" s="40"/>
      <c r="S19" s="51"/>
      <c r="T19" s="51"/>
      <c r="U19" s="54"/>
      <c r="V19" s="55"/>
      <c r="W19" s="54"/>
      <c r="X19" s="38"/>
      <c r="Y19" s="38"/>
      <c r="Z19" s="38"/>
      <c r="AA19" s="38"/>
      <c r="AB19" s="38"/>
      <c r="AC19" s="133"/>
      <c r="AK19" s="22"/>
      <c r="AL19" s="22"/>
      <c r="AM19" s="22"/>
    </row>
    <row r="20" spans="1:39" s="19" customFormat="1" ht="33.75" customHeight="1" x14ac:dyDescent="0.15">
      <c r="A20" s="39">
        <f t="shared" si="0"/>
        <v>10</v>
      </c>
      <c r="B20" s="41" t="str">
        <f>IF('入力用シート（申請者・通所者）'!$G22="","",'入力用シート（申請者・通所者）'!$G22)</f>
        <v/>
      </c>
      <c r="C20" s="42" t="str">
        <f>IF('入力用シート（申請者・通所者）'!$H22="","",'入力用シート（申請者・通所者）'!$H22)</f>
        <v/>
      </c>
      <c r="D20" s="38"/>
      <c r="E20" s="36"/>
      <c r="F20" s="50"/>
      <c r="G20" s="51"/>
      <c r="H20" s="51"/>
      <c r="I20" s="51"/>
      <c r="J20" s="52"/>
      <c r="K20" s="51"/>
      <c r="L20" s="51"/>
      <c r="M20" s="51"/>
      <c r="N20" s="52"/>
      <c r="O20" s="51"/>
      <c r="P20" s="51"/>
      <c r="Q20" s="53"/>
      <c r="R20" s="40"/>
      <c r="S20" s="51"/>
      <c r="T20" s="51"/>
      <c r="U20" s="54"/>
      <c r="V20" s="55"/>
      <c r="W20" s="54"/>
      <c r="X20" s="38"/>
      <c r="Y20" s="38"/>
      <c r="Z20" s="38"/>
      <c r="AA20" s="38"/>
      <c r="AB20" s="38"/>
      <c r="AC20" s="133"/>
      <c r="AK20" s="22"/>
      <c r="AL20" s="22"/>
      <c r="AM20" s="22"/>
    </row>
    <row r="21" spans="1:39" s="19" customFormat="1" ht="33.75" customHeight="1" x14ac:dyDescent="0.15">
      <c r="A21" s="39">
        <f t="shared" si="0"/>
        <v>11</v>
      </c>
      <c r="B21" s="41" t="str">
        <f>IF('入力用シート（申請者・通所者）'!$G23="","",'入力用シート（申請者・通所者）'!$G23)</f>
        <v/>
      </c>
      <c r="C21" s="42" t="str">
        <f>IF('入力用シート（申請者・通所者）'!$H23="","",'入力用シート（申請者・通所者）'!$H23)</f>
        <v/>
      </c>
      <c r="D21" s="38"/>
      <c r="E21" s="36"/>
      <c r="F21" s="50"/>
      <c r="G21" s="51"/>
      <c r="H21" s="51"/>
      <c r="I21" s="51"/>
      <c r="J21" s="52"/>
      <c r="K21" s="51"/>
      <c r="L21" s="51"/>
      <c r="M21" s="51"/>
      <c r="N21" s="52"/>
      <c r="O21" s="51"/>
      <c r="P21" s="51"/>
      <c r="Q21" s="53"/>
      <c r="R21" s="40"/>
      <c r="S21" s="51"/>
      <c r="T21" s="51"/>
      <c r="U21" s="54"/>
      <c r="V21" s="55"/>
      <c r="W21" s="54"/>
      <c r="X21" s="38"/>
      <c r="Y21" s="38"/>
      <c r="Z21" s="38"/>
      <c r="AA21" s="38"/>
      <c r="AB21" s="38"/>
      <c r="AC21" s="133"/>
      <c r="AK21" s="22"/>
      <c r="AL21" s="22"/>
      <c r="AM21" s="22"/>
    </row>
    <row r="22" spans="1:39" s="19" customFormat="1" ht="33.75" customHeight="1" x14ac:dyDescent="0.15">
      <c r="A22" s="39">
        <f t="shared" si="0"/>
        <v>12</v>
      </c>
      <c r="B22" s="41" t="str">
        <f>IF('入力用シート（申請者・通所者）'!$G24="","",'入力用シート（申請者・通所者）'!$G24)</f>
        <v/>
      </c>
      <c r="C22" s="42" t="str">
        <f>IF('入力用シート（申請者・通所者）'!$H24="","",'入力用シート（申請者・通所者）'!$H24)</f>
        <v/>
      </c>
      <c r="D22" s="38"/>
      <c r="E22" s="36"/>
      <c r="F22" s="50"/>
      <c r="G22" s="51"/>
      <c r="H22" s="51"/>
      <c r="I22" s="51"/>
      <c r="J22" s="52"/>
      <c r="K22" s="51"/>
      <c r="L22" s="51"/>
      <c r="M22" s="51"/>
      <c r="N22" s="52"/>
      <c r="O22" s="51"/>
      <c r="P22" s="51"/>
      <c r="Q22" s="53"/>
      <c r="R22" s="40"/>
      <c r="S22" s="51"/>
      <c r="T22" s="51"/>
      <c r="U22" s="54"/>
      <c r="V22" s="55"/>
      <c r="W22" s="54"/>
      <c r="X22" s="38"/>
      <c r="Y22" s="38"/>
      <c r="Z22" s="38"/>
      <c r="AA22" s="38"/>
      <c r="AB22" s="38"/>
      <c r="AC22" s="133"/>
      <c r="AK22" s="22"/>
      <c r="AL22" s="22"/>
      <c r="AM22" s="22"/>
    </row>
    <row r="23" spans="1:39" s="19" customFormat="1" ht="33.75" customHeight="1" x14ac:dyDescent="0.15">
      <c r="A23" s="39">
        <f t="shared" si="0"/>
        <v>13</v>
      </c>
      <c r="B23" s="41" t="str">
        <f>IF('入力用シート（申請者・通所者）'!$G25="","",'入力用シート（申請者・通所者）'!$G25)</f>
        <v/>
      </c>
      <c r="C23" s="42" t="str">
        <f>IF('入力用シート（申請者・通所者）'!$H25="","",'入力用シート（申請者・通所者）'!$H25)</f>
        <v/>
      </c>
      <c r="D23" s="38"/>
      <c r="E23" s="36"/>
      <c r="F23" s="50"/>
      <c r="G23" s="51"/>
      <c r="H23" s="51"/>
      <c r="I23" s="51"/>
      <c r="J23" s="52"/>
      <c r="K23" s="51"/>
      <c r="L23" s="51"/>
      <c r="M23" s="51"/>
      <c r="N23" s="52"/>
      <c r="O23" s="51"/>
      <c r="P23" s="51"/>
      <c r="Q23" s="53"/>
      <c r="R23" s="40"/>
      <c r="S23" s="51"/>
      <c r="T23" s="51"/>
      <c r="U23" s="54"/>
      <c r="V23" s="55"/>
      <c r="W23" s="54"/>
      <c r="X23" s="38"/>
      <c r="Y23" s="38"/>
      <c r="Z23" s="38"/>
      <c r="AA23" s="38"/>
      <c r="AB23" s="38"/>
      <c r="AC23" s="133"/>
      <c r="AK23" s="22"/>
      <c r="AL23" s="22"/>
      <c r="AM23" s="22"/>
    </row>
    <row r="24" spans="1:39" s="19" customFormat="1" ht="33.75" customHeight="1" x14ac:dyDescent="0.15">
      <c r="A24" s="39">
        <f t="shared" si="0"/>
        <v>14</v>
      </c>
      <c r="B24" s="41" t="str">
        <f>IF('入力用シート（申請者・通所者）'!$G26="","",'入力用シート（申請者・通所者）'!$G26)</f>
        <v/>
      </c>
      <c r="C24" s="42" t="str">
        <f>IF('入力用シート（申請者・通所者）'!$H26="","",'入力用シート（申請者・通所者）'!$H26)</f>
        <v/>
      </c>
      <c r="D24" s="38"/>
      <c r="E24" s="36"/>
      <c r="F24" s="50"/>
      <c r="G24" s="51"/>
      <c r="H24" s="51"/>
      <c r="I24" s="51"/>
      <c r="J24" s="52"/>
      <c r="K24" s="51"/>
      <c r="L24" s="51"/>
      <c r="M24" s="51"/>
      <c r="N24" s="52"/>
      <c r="O24" s="51"/>
      <c r="P24" s="51"/>
      <c r="Q24" s="53"/>
      <c r="R24" s="40"/>
      <c r="S24" s="51"/>
      <c r="T24" s="51"/>
      <c r="U24" s="54"/>
      <c r="V24" s="55"/>
      <c r="W24" s="54"/>
      <c r="X24" s="38"/>
      <c r="Y24" s="38"/>
      <c r="Z24" s="38"/>
      <c r="AA24" s="38"/>
      <c r="AB24" s="38"/>
      <c r="AC24" s="133"/>
      <c r="AK24" s="22"/>
      <c r="AL24" s="22"/>
      <c r="AM24" s="22"/>
    </row>
    <row r="25" spans="1:39" s="19" customFormat="1" ht="33.75" customHeight="1" x14ac:dyDescent="0.15">
      <c r="A25" s="39">
        <f t="shared" si="0"/>
        <v>15</v>
      </c>
      <c r="B25" s="41" t="str">
        <f>IF('入力用シート（申請者・通所者）'!$G27="","",'入力用シート（申請者・通所者）'!$G27)</f>
        <v/>
      </c>
      <c r="C25" s="42" t="str">
        <f>IF('入力用シート（申請者・通所者）'!$H27="","",'入力用シート（申請者・通所者）'!$H27)</f>
        <v/>
      </c>
      <c r="D25" s="38"/>
      <c r="E25" s="36"/>
      <c r="F25" s="50"/>
      <c r="G25" s="51"/>
      <c r="H25" s="51"/>
      <c r="I25" s="51"/>
      <c r="J25" s="52"/>
      <c r="K25" s="51"/>
      <c r="L25" s="51"/>
      <c r="M25" s="51"/>
      <c r="N25" s="52"/>
      <c r="O25" s="51"/>
      <c r="P25" s="51"/>
      <c r="Q25" s="53"/>
      <c r="R25" s="40"/>
      <c r="S25" s="51"/>
      <c r="T25" s="51"/>
      <c r="U25" s="54"/>
      <c r="V25" s="55"/>
      <c r="W25" s="54"/>
      <c r="X25" s="38"/>
      <c r="Y25" s="38"/>
      <c r="Z25" s="38"/>
      <c r="AA25" s="38"/>
      <c r="AB25" s="38"/>
      <c r="AC25" s="133"/>
      <c r="AK25" s="22"/>
      <c r="AL25" s="22"/>
      <c r="AM25" s="22"/>
    </row>
    <row r="26" spans="1:39" s="19" customFormat="1" ht="33.75" customHeight="1" x14ac:dyDescent="0.15">
      <c r="A26" s="39">
        <f t="shared" si="0"/>
        <v>16</v>
      </c>
      <c r="B26" s="41" t="str">
        <f>IF('入力用シート（申請者・通所者）'!$G28="","",'入力用シート（申請者・通所者）'!$G28)</f>
        <v/>
      </c>
      <c r="C26" s="42" t="str">
        <f>IF('入力用シート（申請者・通所者）'!$H28="","",'入力用シート（申請者・通所者）'!$H28)</f>
        <v/>
      </c>
      <c r="D26" s="38"/>
      <c r="E26" s="36"/>
      <c r="F26" s="50"/>
      <c r="G26" s="51"/>
      <c r="H26" s="51"/>
      <c r="I26" s="51"/>
      <c r="J26" s="52"/>
      <c r="K26" s="51"/>
      <c r="L26" s="51"/>
      <c r="M26" s="51"/>
      <c r="N26" s="52"/>
      <c r="O26" s="51"/>
      <c r="P26" s="51"/>
      <c r="Q26" s="53"/>
      <c r="R26" s="40"/>
      <c r="S26" s="51"/>
      <c r="T26" s="51"/>
      <c r="U26" s="54"/>
      <c r="V26" s="55"/>
      <c r="W26" s="54"/>
      <c r="X26" s="38"/>
      <c r="Y26" s="38"/>
      <c r="Z26" s="38"/>
      <c r="AA26" s="38"/>
      <c r="AB26" s="38"/>
      <c r="AC26" s="133"/>
      <c r="AK26" s="22"/>
      <c r="AL26" s="22"/>
      <c r="AM26" s="22"/>
    </row>
    <row r="27" spans="1:39" s="19" customFormat="1" ht="33.75" customHeight="1" x14ac:dyDescent="0.15">
      <c r="A27" s="39">
        <f t="shared" si="0"/>
        <v>17</v>
      </c>
      <c r="B27" s="41" t="str">
        <f>IF('入力用シート（申請者・通所者）'!$G29="","",'入力用シート（申請者・通所者）'!$G29)</f>
        <v/>
      </c>
      <c r="C27" s="42" t="str">
        <f>IF('入力用シート（申請者・通所者）'!$H29="","",'入力用シート（申請者・通所者）'!$H29)</f>
        <v/>
      </c>
      <c r="D27" s="38"/>
      <c r="E27" s="36"/>
      <c r="F27" s="50"/>
      <c r="G27" s="51"/>
      <c r="H27" s="51"/>
      <c r="I27" s="51"/>
      <c r="J27" s="52"/>
      <c r="K27" s="51"/>
      <c r="L27" s="51"/>
      <c r="M27" s="51"/>
      <c r="N27" s="52"/>
      <c r="O27" s="51"/>
      <c r="P27" s="51"/>
      <c r="Q27" s="53"/>
      <c r="R27" s="40"/>
      <c r="S27" s="51"/>
      <c r="T27" s="51"/>
      <c r="U27" s="54"/>
      <c r="V27" s="55"/>
      <c r="W27" s="54"/>
      <c r="X27" s="38"/>
      <c r="Y27" s="38"/>
      <c r="Z27" s="38"/>
      <c r="AA27" s="38"/>
      <c r="AB27" s="38"/>
      <c r="AC27" s="133"/>
      <c r="AK27" s="22"/>
      <c r="AL27" s="22"/>
      <c r="AM27" s="22"/>
    </row>
    <row r="28" spans="1:39" s="19" customFormat="1" ht="33.75" customHeight="1" x14ac:dyDescent="0.15">
      <c r="A28" s="39">
        <f t="shared" si="0"/>
        <v>18</v>
      </c>
      <c r="B28" s="41" t="str">
        <f>IF('入力用シート（申請者・通所者）'!$G30="","",'入力用シート（申請者・通所者）'!$G30)</f>
        <v/>
      </c>
      <c r="C28" s="42" t="str">
        <f>IF('入力用シート（申請者・通所者）'!$H30="","",'入力用シート（申請者・通所者）'!$H30)</f>
        <v/>
      </c>
      <c r="D28" s="38"/>
      <c r="E28" s="36"/>
      <c r="F28" s="50"/>
      <c r="G28" s="51"/>
      <c r="H28" s="51"/>
      <c r="I28" s="51"/>
      <c r="J28" s="52"/>
      <c r="K28" s="51"/>
      <c r="L28" s="51"/>
      <c r="M28" s="51"/>
      <c r="N28" s="52"/>
      <c r="O28" s="51"/>
      <c r="P28" s="51"/>
      <c r="Q28" s="53"/>
      <c r="R28" s="40"/>
      <c r="S28" s="51"/>
      <c r="T28" s="51"/>
      <c r="U28" s="54"/>
      <c r="V28" s="55"/>
      <c r="W28" s="54"/>
      <c r="X28" s="38"/>
      <c r="Y28" s="38"/>
      <c r="Z28" s="38"/>
      <c r="AA28" s="38"/>
      <c r="AB28" s="38"/>
      <c r="AC28" s="133"/>
      <c r="AK28" s="22"/>
      <c r="AL28" s="22"/>
      <c r="AM28" s="22"/>
    </row>
    <row r="29" spans="1:39" s="19" customFormat="1" ht="33.75" customHeight="1" x14ac:dyDescent="0.15">
      <c r="A29" s="39">
        <f t="shared" si="0"/>
        <v>19</v>
      </c>
      <c r="B29" s="41" t="str">
        <f>IF('入力用シート（申請者・通所者）'!$G31="","",'入力用シート（申請者・通所者）'!$G31)</f>
        <v/>
      </c>
      <c r="C29" s="42" t="str">
        <f>IF('入力用シート（申請者・通所者）'!$H31="","",'入力用シート（申請者・通所者）'!$H31)</f>
        <v/>
      </c>
      <c r="D29" s="38"/>
      <c r="E29" s="36"/>
      <c r="F29" s="50"/>
      <c r="G29" s="51"/>
      <c r="H29" s="51"/>
      <c r="I29" s="51"/>
      <c r="J29" s="52"/>
      <c r="K29" s="51"/>
      <c r="L29" s="51"/>
      <c r="M29" s="51"/>
      <c r="N29" s="52"/>
      <c r="O29" s="51"/>
      <c r="P29" s="51"/>
      <c r="Q29" s="53"/>
      <c r="R29" s="40"/>
      <c r="S29" s="51"/>
      <c r="T29" s="51"/>
      <c r="U29" s="54"/>
      <c r="V29" s="55"/>
      <c r="W29" s="54"/>
      <c r="X29" s="38"/>
      <c r="Y29" s="38"/>
      <c r="Z29" s="38"/>
      <c r="AA29" s="38"/>
      <c r="AB29" s="38"/>
      <c r="AC29" s="133"/>
      <c r="AK29" s="22"/>
      <c r="AL29" s="22"/>
      <c r="AM29" s="22"/>
    </row>
    <row r="30" spans="1:39" s="19" customFormat="1" ht="33.75" customHeight="1" x14ac:dyDescent="0.15">
      <c r="A30" s="39">
        <f t="shared" si="0"/>
        <v>20</v>
      </c>
      <c r="B30" s="41" t="str">
        <f>IF('入力用シート（申請者・通所者）'!$G32="","",'入力用シート（申請者・通所者）'!$G32)</f>
        <v/>
      </c>
      <c r="C30" s="42" t="str">
        <f>IF('入力用シート（申請者・通所者）'!$H32="","",'入力用シート（申請者・通所者）'!$H32)</f>
        <v/>
      </c>
      <c r="D30" s="38"/>
      <c r="E30" s="36"/>
      <c r="F30" s="50"/>
      <c r="G30" s="51"/>
      <c r="H30" s="51"/>
      <c r="I30" s="51"/>
      <c r="J30" s="52"/>
      <c r="K30" s="51"/>
      <c r="L30" s="51"/>
      <c r="M30" s="51"/>
      <c r="N30" s="52"/>
      <c r="O30" s="51"/>
      <c r="P30" s="51"/>
      <c r="Q30" s="53"/>
      <c r="R30" s="40"/>
      <c r="S30" s="51"/>
      <c r="T30" s="51"/>
      <c r="U30" s="54"/>
      <c r="V30" s="55"/>
      <c r="W30" s="54"/>
      <c r="X30" s="38"/>
      <c r="Y30" s="38"/>
      <c r="Z30" s="38"/>
      <c r="AA30" s="38"/>
      <c r="AB30" s="38"/>
      <c r="AC30" s="133"/>
      <c r="AK30" s="22"/>
      <c r="AL30" s="22"/>
      <c r="AM30" s="22"/>
    </row>
    <row r="31" spans="1:39" s="19" customFormat="1" ht="33.75" customHeight="1" x14ac:dyDescent="0.15">
      <c r="A31" s="39">
        <f t="shared" si="0"/>
        <v>21</v>
      </c>
      <c r="B31" s="41" t="str">
        <f>IF('入力用シート（申請者・通所者）'!$G33="","",'入力用シート（申請者・通所者）'!$G33)</f>
        <v/>
      </c>
      <c r="C31" s="42" t="str">
        <f>IF('入力用シート（申請者・通所者）'!$H33="","",'入力用シート（申請者・通所者）'!$H33)</f>
        <v/>
      </c>
      <c r="D31" s="38"/>
      <c r="E31" s="36"/>
      <c r="F31" s="50"/>
      <c r="G31" s="51"/>
      <c r="H31" s="51"/>
      <c r="I31" s="51"/>
      <c r="J31" s="52"/>
      <c r="K31" s="51"/>
      <c r="L31" s="51"/>
      <c r="M31" s="51"/>
      <c r="N31" s="52"/>
      <c r="O31" s="51"/>
      <c r="P31" s="51"/>
      <c r="Q31" s="53"/>
      <c r="R31" s="40"/>
      <c r="S31" s="51"/>
      <c r="T31" s="51"/>
      <c r="U31" s="54"/>
      <c r="V31" s="55"/>
      <c r="W31" s="54"/>
      <c r="X31" s="38"/>
      <c r="Y31" s="38"/>
      <c r="Z31" s="38"/>
      <c r="AA31" s="38"/>
      <c r="AB31" s="38"/>
      <c r="AC31" s="133"/>
      <c r="AK31" s="22"/>
      <c r="AL31" s="22"/>
      <c r="AM31" s="22"/>
    </row>
    <row r="32" spans="1:39" s="19" customFormat="1" ht="33.75" customHeight="1" x14ac:dyDescent="0.15">
      <c r="A32" s="39">
        <f t="shared" si="0"/>
        <v>22</v>
      </c>
      <c r="B32" s="41" t="str">
        <f>IF('入力用シート（申請者・通所者）'!$G34="","",'入力用シート（申請者・通所者）'!$G34)</f>
        <v/>
      </c>
      <c r="C32" s="42" t="str">
        <f>IF('入力用シート（申請者・通所者）'!$H34="","",'入力用シート（申請者・通所者）'!$H34)</f>
        <v/>
      </c>
      <c r="D32" s="38"/>
      <c r="E32" s="36"/>
      <c r="F32" s="50"/>
      <c r="G32" s="51"/>
      <c r="H32" s="51"/>
      <c r="I32" s="51"/>
      <c r="J32" s="52"/>
      <c r="K32" s="51"/>
      <c r="L32" s="51"/>
      <c r="M32" s="51"/>
      <c r="N32" s="52"/>
      <c r="O32" s="51"/>
      <c r="P32" s="51"/>
      <c r="Q32" s="53"/>
      <c r="R32" s="40"/>
      <c r="S32" s="51"/>
      <c r="T32" s="51"/>
      <c r="U32" s="54"/>
      <c r="V32" s="55"/>
      <c r="W32" s="54"/>
      <c r="X32" s="38"/>
      <c r="Y32" s="38"/>
      <c r="Z32" s="38"/>
      <c r="AA32" s="38"/>
      <c r="AB32" s="38"/>
      <c r="AC32" s="133"/>
      <c r="AK32" s="22"/>
      <c r="AL32" s="22"/>
      <c r="AM32" s="22"/>
    </row>
    <row r="33" spans="1:39" s="19" customFormat="1" ht="33.75" customHeight="1" x14ac:dyDescent="0.15">
      <c r="A33" s="39">
        <f t="shared" si="0"/>
        <v>23</v>
      </c>
      <c r="B33" s="41" t="str">
        <f>IF('入力用シート（申請者・通所者）'!$G35="","",'入力用シート（申請者・通所者）'!$G35)</f>
        <v/>
      </c>
      <c r="C33" s="42" t="str">
        <f>IF('入力用シート（申請者・通所者）'!$H35="","",'入力用シート（申請者・通所者）'!$H35)</f>
        <v/>
      </c>
      <c r="D33" s="38"/>
      <c r="E33" s="36"/>
      <c r="F33" s="50"/>
      <c r="G33" s="51"/>
      <c r="H33" s="51"/>
      <c r="I33" s="51"/>
      <c r="J33" s="52"/>
      <c r="K33" s="51"/>
      <c r="L33" s="51"/>
      <c r="M33" s="51"/>
      <c r="N33" s="52"/>
      <c r="O33" s="51"/>
      <c r="P33" s="51"/>
      <c r="Q33" s="53"/>
      <c r="R33" s="40"/>
      <c r="S33" s="51"/>
      <c r="T33" s="51"/>
      <c r="U33" s="54"/>
      <c r="V33" s="55"/>
      <c r="W33" s="54"/>
      <c r="X33" s="38"/>
      <c r="Y33" s="38"/>
      <c r="Z33" s="38"/>
      <c r="AA33" s="38"/>
      <c r="AB33" s="38"/>
      <c r="AC33" s="133"/>
      <c r="AK33" s="22"/>
      <c r="AL33" s="22"/>
      <c r="AM33" s="22"/>
    </row>
    <row r="34" spans="1:39" s="19" customFormat="1" ht="33.75" customHeight="1" x14ac:dyDescent="0.15">
      <c r="A34" s="39">
        <f t="shared" si="0"/>
        <v>24</v>
      </c>
      <c r="B34" s="41" t="str">
        <f>IF('入力用シート（申請者・通所者）'!$G36="","",'入力用シート（申請者・通所者）'!$G36)</f>
        <v/>
      </c>
      <c r="C34" s="42" t="str">
        <f>IF('入力用シート（申請者・通所者）'!$H36="","",'入力用シート（申請者・通所者）'!$H36)</f>
        <v/>
      </c>
      <c r="D34" s="38"/>
      <c r="E34" s="36"/>
      <c r="F34" s="50"/>
      <c r="G34" s="51"/>
      <c r="H34" s="51"/>
      <c r="I34" s="51"/>
      <c r="J34" s="52"/>
      <c r="K34" s="51"/>
      <c r="L34" s="51"/>
      <c r="M34" s="51"/>
      <c r="N34" s="52"/>
      <c r="O34" s="51"/>
      <c r="P34" s="51"/>
      <c r="Q34" s="53"/>
      <c r="R34" s="40"/>
      <c r="S34" s="51"/>
      <c r="T34" s="51"/>
      <c r="U34" s="54"/>
      <c r="V34" s="55"/>
      <c r="W34" s="54"/>
      <c r="X34" s="38"/>
      <c r="Y34" s="38"/>
      <c r="Z34" s="38"/>
      <c r="AA34" s="38"/>
      <c r="AB34" s="38"/>
      <c r="AC34" s="133"/>
      <c r="AK34" s="22"/>
      <c r="AL34" s="22"/>
      <c r="AM34" s="22"/>
    </row>
    <row r="35" spans="1:39" s="19" customFormat="1" ht="33.75" customHeight="1" x14ac:dyDescent="0.15">
      <c r="A35" s="39">
        <f t="shared" si="0"/>
        <v>25</v>
      </c>
      <c r="B35" s="41" t="str">
        <f>IF('入力用シート（申請者・通所者）'!$G37="","",'入力用シート（申請者・通所者）'!$G37)</f>
        <v/>
      </c>
      <c r="C35" s="42" t="str">
        <f>IF('入力用シート（申請者・通所者）'!$H37="","",'入力用シート（申請者・通所者）'!$H37)</f>
        <v/>
      </c>
      <c r="D35" s="38"/>
      <c r="E35" s="36"/>
      <c r="F35" s="50"/>
      <c r="G35" s="51"/>
      <c r="H35" s="51"/>
      <c r="I35" s="51"/>
      <c r="J35" s="52"/>
      <c r="K35" s="51"/>
      <c r="L35" s="51"/>
      <c r="M35" s="51"/>
      <c r="N35" s="52"/>
      <c r="O35" s="51"/>
      <c r="P35" s="51"/>
      <c r="Q35" s="53"/>
      <c r="R35" s="40"/>
      <c r="S35" s="51"/>
      <c r="T35" s="51"/>
      <c r="U35" s="54"/>
      <c r="V35" s="55"/>
      <c r="W35" s="54"/>
      <c r="X35" s="38"/>
      <c r="Y35" s="38"/>
      <c r="Z35" s="38"/>
      <c r="AA35" s="38"/>
      <c r="AB35" s="38"/>
      <c r="AC35" s="133"/>
      <c r="AK35" s="22"/>
      <c r="AL35" s="22"/>
      <c r="AM35" s="22"/>
    </row>
    <row r="36" spans="1:39" s="19" customFormat="1" ht="33.75" customHeight="1" x14ac:dyDescent="0.15">
      <c r="A36" s="39">
        <f t="shared" si="0"/>
        <v>26</v>
      </c>
      <c r="B36" s="41" t="str">
        <f>IF('入力用シート（申請者・通所者）'!$G38="","",'入力用シート（申請者・通所者）'!$G38)</f>
        <v/>
      </c>
      <c r="C36" s="42" t="str">
        <f>IF('入力用シート（申請者・通所者）'!$H38="","",'入力用シート（申請者・通所者）'!$H38)</f>
        <v/>
      </c>
      <c r="D36" s="38"/>
      <c r="E36" s="36"/>
      <c r="F36" s="50"/>
      <c r="G36" s="51"/>
      <c r="H36" s="51"/>
      <c r="I36" s="51"/>
      <c r="J36" s="52"/>
      <c r="K36" s="51"/>
      <c r="L36" s="51"/>
      <c r="M36" s="51"/>
      <c r="N36" s="52"/>
      <c r="O36" s="51"/>
      <c r="P36" s="51"/>
      <c r="Q36" s="53"/>
      <c r="R36" s="40"/>
      <c r="S36" s="51"/>
      <c r="T36" s="51"/>
      <c r="U36" s="54"/>
      <c r="V36" s="55"/>
      <c r="W36" s="54"/>
      <c r="X36" s="38"/>
      <c r="Y36" s="38"/>
      <c r="Z36" s="38"/>
      <c r="AA36" s="38"/>
      <c r="AB36" s="38"/>
      <c r="AC36" s="133"/>
      <c r="AK36" s="22"/>
      <c r="AL36" s="22"/>
      <c r="AM36" s="22"/>
    </row>
    <row r="37" spans="1:39" s="19" customFormat="1" ht="33.75" customHeight="1" x14ac:dyDescent="0.15">
      <c r="A37" s="39">
        <f t="shared" si="0"/>
        <v>27</v>
      </c>
      <c r="B37" s="41" t="str">
        <f>IF('入力用シート（申請者・通所者）'!$G39="","",'入力用シート（申請者・通所者）'!$G39)</f>
        <v/>
      </c>
      <c r="C37" s="42" t="str">
        <f>IF('入力用シート（申請者・通所者）'!$H39="","",'入力用シート（申請者・通所者）'!$H39)</f>
        <v/>
      </c>
      <c r="D37" s="38"/>
      <c r="E37" s="36"/>
      <c r="F37" s="50"/>
      <c r="G37" s="51"/>
      <c r="H37" s="51"/>
      <c r="I37" s="51"/>
      <c r="J37" s="52"/>
      <c r="K37" s="51"/>
      <c r="L37" s="51"/>
      <c r="M37" s="51"/>
      <c r="N37" s="52"/>
      <c r="O37" s="51"/>
      <c r="P37" s="51"/>
      <c r="Q37" s="53"/>
      <c r="R37" s="40"/>
      <c r="S37" s="51"/>
      <c r="T37" s="51"/>
      <c r="U37" s="54"/>
      <c r="V37" s="55"/>
      <c r="W37" s="54"/>
      <c r="X37" s="38"/>
      <c r="Y37" s="38"/>
      <c r="Z37" s="38"/>
      <c r="AA37" s="38"/>
      <c r="AB37" s="38"/>
      <c r="AC37" s="133"/>
      <c r="AK37" s="22"/>
      <c r="AL37" s="22"/>
      <c r="AM37" s="22"/>
    </row>
    <row r="38" spans="1:39" s="19" customFormat="1" ht="33.75" customHeight="1" x14ac:dyDescent="0.15">
      <c r="A38" s="39">
        <f t="shared" si="0"/>
        <v>28</v>
      </c>
      <c r="B38" s="41" t="str">
        <f>IF('入力用シート（申請者・通所者）'!$G40="","",'入力用シート（申請者・通所者）'!$G40)</f>
        <v/>
      </c>
      <c r="C38" s="42" t="str">
        <f>IF('入力用シート（申請者・通所者）'!$H40="","",'入力用シート（申請者・通所者）'!$H40)</f>
        <v/>
      </c>
      <c r="D38" s="38"/>
      <c r="E38" s="36"/>
      <c r="F38" s="50"/>
      <c r="G38" s="51"/>
      <c r="H38" s="51"/>
      <c r="I38" s="51"/>
      <c r="J38" s="52"/>
      <c r="K38" s="51"/>
      <c r="L38" s="51"/>
      <c r="M38" s="51"/>
      <c r="N38" s="52"/>
      <c r="O38" s="51"/>
      <c r="P38" s="51"/>
      <c r="Q38" s="53"/>
      <c r="R38" s="40"/>
      <c r="S38" s="51"/>
      <c r="T38" s="51"/>
      <c r="U38" s="54"/>
      <c r="V38" s="55"/>
      <c r="W38" s="54"/>
      <c r="X38" s="38"/>
      <c r="Y38" s="38"/>
      <c r="Z38" s="38"/>
      <c r="AA38" s="38"/>
      <c r="AB38" s="38"/>
      <c r="AC38" s="133"/>
      <c r="AK38" s="22"/>
      <c r="AL38" s="22"/>
      <c r="AM38" s="22"/>
    </row>
    <row r="39" spans="1:39" s="19" customFormat="1" ht="33.75" customHeight="1" x14ac:dyDescent="0.15">
      <c r="A39" s="39">
        <f t="shared" si="0"/>
        <v>29</v>
      </c>
      <c r="B39" s="41" t="str">
        <f>IF('入力用シート（申請者・通所者）'!$G41="","",'入力用シート（申請者・通所者）'!$G41)</f>
        <v/>
      </c>
      <c r="C39" s="42" t="str">
        <f>IF('入力用シート（申請者・通所者）'!$H41="","",'入力用シート（申請者・通所者）'!$H41)</f>
        <v/>
      </c>
      <c r="D39" s="38"/>
      <c r="E39" s="36"/>
      <c r="F39" s="50"/>
      <c r="G39" s="51"/>
      <c r="H39" s="51"/>
      <c r="I39" s="51"/>
      <c r="J39" s="52"/>
      <c r="K39" s="51"/>
      <c r="L39" s="51"/>
      <c r="M39" s="51"/>
      <c r="N39" s="52"/>
      <c r="O39" s="51"/>
      <c r="P39" s="51"/>
      <c r="Q39" s="53"/>
      <c r="R39" s="40"/>
      <c r="S39" s="51"/>
      <c r="T39" s="51"/>
      <c r="U39" s="54"/>
      <c r="V39" s="55"/>
      <c r="W39" s="54"/>
      <c r="X39" s="38"/>
      <c r="Y39" s="38"/>
      <c r="Z39" s="38"/>
      <c r="AA39" s="38"/>
      <c r="AB39" s="38"/>
      <c r="AC39" s="133"/>
      <c r="AK39" s="22"/>
      <c r="AL39" s="22"/>
      <c r="AM39" s="22"/>
    </row>
    <row r="40" spans="1:39" s="19" customFormat="1" ht="33.75" customHeight="1" x14ac:dyDescent="0.15">
      <c r="A40" s="39">
        <f t="shared" si="0"/>
        <v>30</v>
      </c>
      <c r="B40" s="41" t="str">
        <f>IF('入力用シート（申請者・通所者）'!$G42="","",'入力用シート（申請者・通所者）'!$G42)</f>
        <v/>
      </c>
      <c r="C40" s="42" t="str">
        <f>IF('入力用シート（申請者・通所者）'!$H42="","",'入力用シート（申請者・通所者）'!$H42)</f>
        <v/>
      </c>
      <c r="D40" s="38"/>
      <c r="E40" s="36"/>
      <c r="F40" s="50"/>
      <c r="G40" s="51"/>
      <c r="H40" s="51"/>
      <c r="I40" s="51"/>
      <c r="J40" s="52"/>
      <c r="K40" s="51"/>
      <c r="L40" s="51"/>
      <c r="M40" s="51"/>
      <c r="N40" s="52"/>
      <c r="O40" s="51"/>
      <c r="P40" s="51"/>
      <c r="Q40" s="53"/>
      <c r="R40" s="40"/>
      <c r="S40" s="51"/>
      <c r="T40" s="51"/>
      <c r="U40" s="54"/>
      <c r="V40" s="55"/>
      <c r="W40" s="54"/>
      <c r="X40" s="38"/>
      <c r="Y40" s="38"/>
      <c r="Z40" s="38"/>
      <c r="AA40" s="38"/>
      <c r="AB40" s="38"/>
      <c r="AC40" s="133"/>
      <c r="AK40" s="22"/>
      <c r="AL40" s="22"/>
      <c r="AM40" s="22"/>
    </row>
    <row r="41" spans="1:39" s="19" customFormat="1" ht="33.75" customHeight="1" x14ac:dyDescent="0.15">
      <c r="A41" s="39">
        <f t="shared" si="0"/>
        <v>31</v>
      </c>
      <c r="B41" s="41" t="str">
        <f>IF('入力用シート（申請者・通所者）'!$G43="","",'入力用シート（申請者・通所者）'!$G43)</f>
        <v/>
      </c>
      <c r="C41" s="42" t="str">
        <f>IF('入力用シート（申請者・通所者）'!$H43="","",'入力用シート（申請者・通所者）'!$H43)</f>
        <v/>
      </c>
      <c r="D41" s="38"/>
      <c r="E41" s="36"/>
      <c r="F41" s="50"/>
      <c r="G41" s="51"/>
      <c r="H41" s="51"/>
      <c r="I41" s="51"/>
      <c r="J41" s="52"/>
      <c r="K41" s="51"/>
      <c r="L41" s="51"/>
      <c r="M41" s="51"/>
      <c r="N41" s="52"/>
      <c r="O41" s="51"/>
      <c r="P41" s="51"/>
      <c r="Q41" s="53"/>
      <c r="R41" s="40"/>
      <c r="S41" s="51"/>
      <c r="T41" s="51"/>
      <c r="U41" s="54"/>
      <c r="V41" s="55"/>
      <c r="W41" s="54"/>
      <c r="X41" s="38"/>
      <c r="Y41" s="38"/>
      <c r="Z41" s="38"/>
      <c r="AA41" s="38"/>
      <c r="AB41" s="38"/>
      <c r="AC41" s="133"/>
      <c r="AK41" s="22"/>
      <c r="AL41" s="22"/>
      <c r="AM41" s="22"/>
    </row>
    <row r="42" spans="1:39" s="19" customFormat="1" ht="33.75" customHeight="1" x14ac:dyDescent="0.15">
      <c r="A42" s="39">
        <f t="shared" si="0"/>
        <v>32</v>
      </c>
      <c r="B42" s="41" t="str">
        <f>IF('入力用シート（申請者・通所者）'!$G44="","",'入力用シート（申請者・通所者）'!$G44)</f>
        <v/>
      </c>
      <c r="C42" s="42" t="str">
        <f>IF('入力用シート（申請者・通所者）'!$H44="","",'入力用シート（申請者・通所者）'!$H44)</f>
        <v/>
      </c>
      <c r="D42" s="38"/>
      <c r="E42" s="36"/>
      <c r="F42" s="50"/>
      <c r="G42" s="51"/>
      <c r="H42" s="51"/>
      <c r="I42" s="51"/>
      <c r="J42" s="52"/>
      <c r="K42" s="51"/>
      <c r="L42" s="51"/>
      <c r="M42" s="51"/>
      <c r="N42" s="52"/>
      <c r="O42" s="51"/>
      <c r="P42" s="51"/>
      <c r="Q42" s="53"/>
      <c r="R42" s="40"/>
      <c r="S42" s="51"/>
      <c r="T42" s="51"/>
      <c r="U42" s="54"/>
      <c r="V42" s="55"/>
      <c r="W42" s="54"/>
      <c r="X42" s="38"/>
      <c r="Y42" s="38"/>
      <c r="Z42" s="38"/>
      <c r="AA42" s="38"/>
      <c r="AB42" s="38"/>
      <c r="AC42" s="133"/>
      <c r="AK42" s="22"/>
      <c r="AL42" s="22"/>
      <c r="AM42" s="22"/>
    </row>
    <row r="43" spans="1:39" s="19" customFormat="1" ht="33.75" customHeight="1" x14ac:dyDescent="0.15">
      <c r="A43" s="39">
        <f t="shared" si="0"/>
        <v>33</v>
      </c>
      <c r="B43" s="41" t="str">
        <f>IF('入力用シート（申請者・通所者）'!$G45="","",'入力用シート（申請者・通所者）'!$G45)</f>
        <v/>
      </c>
      <c r="C43" s="42" t="str">
        <f>IF('入力用シート（申請者・通所者）'!$H45="","",'入力用シート（申請者・通所者）'!$H45)</f>
        <v/>
      </c>
      <c r="D43" s="38"/>
      <c r="E43" s="36"/>
      <c r="F43" s="50"/>
      <c r="G43" s="51"/>
      <c r="H43" s="51"/>
      <c r="I43" s="51"/>
      <c r="J43" s="52"/>
      <c r="K43" s="51"/>
      <c r="L43" s="51"/>
      <c r="M43" s="51"/>
      <c r="N43" s="52"/>
      <c r="O43" s="51"/>
      <c r="P43" s="51"/>
      <c r="Q43" s="53"/>
      <c r="R43" s="40"/>
      <c r="S43" s="51"/>
      <c r="T43" s="51"/>
      <c r="U43" s="54"/>
      <c r="V43" s="55"/>
      <c r="W43" s="54"/>
      <c r="X43" s="38"/>
      <c r="Y43" s="38"/>
      <c r="Z43" s="38"/>
      <c r="AA43" s="38"/>
      <c r="AB43" s="38"/>
      <c r="AC43" s="133"/>
      <c r="AK43" s="22"/>
      <c r="AL43" s="22"/>
      <c r="AM43" s="22"/>
    </row>
    <row r="44" spans="1:39" s="19" customFormat="1" ht="33.75" customHeight="1" x14ac:dyDescent="0.15">
      <c r="A44" s="39">
        <f t="shared" ref="A44:A60" si="1">A43+1</f>
        <v>34</v>
      </c>
      <c r="B44" s="41" t="str">
        <f>IF('入力用シート（申請者・通所者）'!$G46="","",'入力用シート（申請者・通所者）'!$G46)</f>
        <v/>
      </c>
      <c r="C44" s="42" t="str">
        <f>IF('入力用シート（申請者・通所者）'!$H46="","",'入力用シート（申請者・通所者）'!$H46)</f>
        <v/>
      </c>
      <c r="D44" s="38"/>
      <c r="E44" s="36"/>
      <c r="F44" s="50"/>
      <c r="G44" s="51"/>
      <c r="H44" s="51"/>
      <c r="I44" s="51"/>
      <c r="J44" s="52"/>
      <c r="K44" s="51"/>
      <c r="L44" s="51"/>
      <c r="M44" s="51"/>
      <c r="N44" s="52"/>
      <c r="O44" s="51"/>
      <c r="P44" s="51"/>
      <c r="Q44" s="53"/>
      <c r="R44" s="40"/>
      <c r="S44" s="51"/>
      <c r="T44" s="51"/>
      <c r="U44" s="54"/>
      <c r="V44" s="55"/>
      <c r="W44" s="54"/>
      <c r="X44" s="38"/>
      <c r="Y44" s="38"/>
      <c r="Z44" s="38"/>
      <c r="AA44" s="38"/>
      <c r="AB44" s="38"/>
      <c r="AC44" s="133"/>
      <c r="AK44" s="22"/>
      <c r="AL44" s="22"/>
      <c r="AM44" s="22"/>
    </row>
    <row r="45" spans="1:39" s="19" customFormat="1" ht="33.75" customHeight="1" x14ac:dyDescent="0.15">
      <c r="A45" s="39">
        <f t="shared" si="1"/>
        <v>35</v>
      </c>
      <c r="B45" s="41" t="str">
        <f>IF('入力用シート（申請者・通所者）'!$G47="","",'入力用シート（申請者・通所者）'!$G47)</f>
        <v/>
      </c>
      <c r="C45" s="42" t="str">
        <f>IF('入力用シート（申請者・通所者）'!$H47="","",'入力用シート（申請者・通所者）'!$H47)</f>
        <v/>
      </c>
      <c r="D45" s="38"/>
      <c r="E45" s="36"/>
      <c r="F45" s="50"/>
      <c r="G45" s="51"/>
      <c r="H45" s="51"/>
      <c r="I45" s="51"/>
      <c r="J45" s="52"/>
      <c r="K45" s="51"/>
      <c r="L45" s="51"/>
      <c r="M45" s="51"/>
      <c r="N45" s="52"/>
      <c r="O45" s="51"/>
      <c r="P45" s="51"/>
      <c r="Q45" s="53"/>
      <c r="R45" s="40"/>
      <c r="S45" s="51"/>
      <c r="T45" s="51"/>
      <c r="U45" s="54"/>
      <c r="V45" s="55"/>
      <c r="W45" s="54"/>
      <c r="X45" s="38"/>
      <c r="Y45" s="38"/>
      <c r="Z45" s="38"/>
      <c r="AA45" s="38"/>
      <c r="AB45" s="38"/>
      <c r="AC45" s="133"/>
      <c r="AK45" s="22"/>
      <c r="AL45" s="22"/>
      <c r="AM45" s="22"/>
    </row>
    <row r="46" spans="1:39" s="19" customFormat="1" ht="33.75" customHeight="1" x14ac:dyDescent="0.15">
      <c r="A46" s="39">
        <f t="shared" si="1"/>
        <v>36</v>
      </c>
      <c r="B46" s="41" t="str">
        <f>IF('入力用シート（申請者・通所者）'!$G48="","",'入力用シート（申請者・通所者）'!$G48)</f>
        <v/>
      </c>
      <c r="C46" s="42" t="str">
        <f>IF('入力用シート（申請者・通所者）'!$H48="","",'入力用シート（申請者・通所者）'!$H48)</f>
        <v/>
      </c>
      <c r="D46" s="38"/>
      <c r="E46" s="36"/>
      <c r="F46" s="50"/>
      <c r="G46" s="51"/>
      <c r="H46" s="51"/>
      <c r="I46" s="51"/>
      <c r="J46" s="52"/>
      <c r="K46" s="51"/>
      <c r="L46" s="51"/>
      <c r="M46" s="51"/>
      <c r="N46" s="52"/>
      <c r="O46" s="51"/>
      <c r="P46" s="51"/>
      <c r="Q46" s="53"/>
      <c r="R46" s="40"/>
      <c r="S46" s="51"/>
      <c r="T46" s="51"/>
      <c r="U46" s="54"/>
      <c r="V46" s="55"/>
      <c r="W46" s="54"/>
      <c r="X46" s="38"/>
      <c r="Y46" s="38"/>
      <c r="Z46" s="38"/>
      <c r="AA46" s="38"/>
      <c r="AB46" s="38"/>
      <c r="AC46" s="133"/>
      <c r="AK46" s="22"/>
      <c r="AL46" s="22"/>
      <c r="AM46" s="22"/>
    </row>
    <row r="47" spans="1:39" s="19" customFormat="1" ht="33.75" customHeight="1" x14ac:dyDescent="0.15">
      <c r="A47" s="39">
        <f t="shared" si="1"/>
        <v>37</v>
      </c>
      <c r="B47" s="41" t="str">
        <f>IF('入力用シート（申請者・通所者）'!$G49="","",'入力用シート（申請者・通所者）'!$G49)</f>
        <v/>
      </c>
      <c r="C47" s="42" t="str">
        <f>IF('入力用シート（申請者・通所者）'!$H49="","",'入力用シート（申請者・通所者）'!$H49)</f>
        <v/>
      </c>
      <c r="D47" s="38"/>
      <c r="E47" s="36"/>
      <c r="F47" s="50"/>
      <c r="G47" s="51"/>
      <c r="H47" s="51"/>
      <c r="I47" s="51"/>
      <c r="J47" s="52"/>
      <c r="K47" s="51"/>
      <c r="L47" s="51"/>
      <c r="M47" s="51"/>
      <c r="N47" s="52"/>
      <c r="O47" s="51"/>
      <c r="P47" s="51"/>
      <c r="Q47" s="53"/>
      <c r="R47" s="40"/>
      <c r="S47" s="51"/>
      <c r="T47" s="51"/>
      <c r="U47" s="54"/>
      <c r="V47" s="55"/>
      <c r="W47" s="54"/>
      <c r="X47" s="38"/>
      <c r="Y47" s="38"/>
      <c r="Z47" s="38"/>
      <c r="AA47" s="38"/>
      <c r="AB47" s="38"/>
      <c r="AC47" s="133"/>
      <c r="AK47" s="22"/>
      <c r="AL47" s="22"/>
      <c r="AM47" s="22"/>
    </row>
    <row r="48" spans="1:39" s="19" customFormat="1" ht="33.75" customHeight="1" x14ac:dyDescent="0.15">
      <c r="A48" s="39">
        <f t="shared" si="1"/>
        <v>38</v>
      </c>
      <c r="B48" s="41" t="str">
        <f>IF('入力用シート（申請者・通所者）'!$G50="","",'入力用シート（申請者・通所者）'!$G50)</f>
        <v/>
      </c>
      <c r="C48" s="42" t="str">
        <f>IF('入力用シート（申請者・通所者）'!$H50="","",'入力用シート（申請者・通所者）'!$H50)</f>
        <v/>
      </c>
      <c r="D48" s="38"/>
      <c r="E48" s="36"/>
      <c r="F48" s="50"/>
      <c r="G48" s="51"/>
      <c r="H48" s="51"/>
      <c r="I48" s="51"/>
      <c r="J48" s="52"/>
      <c r="K48" s="51"/>
      <c r="L48" s="51"/>
      <c r="M48" s="51"/>
      <c r="N48" s="52"/>
      <c r="O48" s="51"/>
      <c r="P48" s="51"/>
      <c r="Q48" s="53"/>
      <c r="R48" s="40"/>
      <c r="S48" s="51"/>
      <c r="T48" s="51"/>
      <c r="U48" s="54"/>
      <c r="V48" s="55"/>
      <c r="W48" s="54"/>
      <c r="X48" s="38"/>
      <c r="Y48" s="38"/>
      <c r="Z48" s="38"/>
      <c r="AA48" s="38"/>
      <c r="AB48" s="38"/>
      <c r="AC48" s="133"/>
      <c r="AK48" s="22"/>
      <c r="AL48" s="22"/>
      <c r="AM48" s="22"/>
    </row>
    <row r="49" spans="1:39" s="19" customFormat="1" ht="33.75" customHeight="1" x14ac:dyDescent="0.15">
      <c r="A49" s="39">
        <f t="shared" si="1"/>
        <v>39</v>
      </c>
      <c r="B49" s="41" t="str">
        <f>IF('入力用シート（申請者・通所者）'!$G51="","",'入力用シート（申請者・通所者）'!$G51)</f>
        <v/>
      </c>
      <c r="C49" s="42" t="str">
        <f>IF('入力用シート（申請者・通所者）'!$H51="","",'入力用シート（申請者・通所者）'!$H51)</f>
        <v/>
      </c>
      <c r="D49" s="38"/>
      <c r="E49" s="36"/>
      <c r="F49" s="50"/>
      <c r="G49" s="51"/>
      <c r="H49" s="51"/>
      <c r="I49" s="51"/>
      <c r="J49" s="52"/>
      <c r="K49" s="51"/>
      <c r="L49" s="51"/>
      <c r="M49" s="51"/>
      <c r="N49" s="52"/>
      <c r="O49" s="51"/>
      <c r="P49" s="51"/>
      <c r="Q49" s="53"/>
      <c r="R49" s="40"/>
      <c r="S49" s="51"/>
      <c r="T49" s="51"/>
      <c r="U49" s="54"/>
      <c r="V49" s="55"/>
      <c r="W49" s="54"/>
      <c r="X49" s="38"/>
      <c r="Y49" s="38"/>
      <c r="Z49" s="38"/>
      <c r="AA49" s="38"/>
      <c r="AB49" s="38"/>
      <c r="AC49" s="133"/>
      <c r="AK49" s="22"/>
      <c r="AL49" s="22"/>
      <c r="AM49" s="22"/>
    </row>
    <row r="50" spans="1:39" s="19" customFormat="1" ht="33.75" customHeight="1" x14ac:dyDescent="0.15">
      <c r="A50" s="39">
        <f t="shared" si="1"/>
        <v>40</v>
      </c>
      <c r="B50" s="41" t="str">
        <f>IF('入力用シート（申請者・通所者）'!$G52="","",'入力用シート（申請者・通所者）'!$G52)</f>
        <v/>
      </c>
      <c r="C50" s="42" t="str">
        <f>IF('入力用シート（申請者・通所者）'!$H52="","",'入力用シート（申請者・通所者）'!$H52)</f>
        <v/>
      </c>
      <c r="D50" s="38"/>
      <c r="E50" s="36"/>
      <c r="F50" s="50"/>
      <c r="G50" s="51"/>
      <c r="H50" s="51"/>
      <c r="I50" s="51"/>
      <c r="J50" s="52"/>
      <c r="K50" s="51"/>
      <c r="L50" s="51"/>
      <c r="M50" s="51"/>
      <c r="N50" s="52"/>
      <c r="O50" s="51"/>
      <c r="P50" s="51"/>
      <c r="Q50" s="53"/>
      <c r="R50" s="40"/>
      <c r="S50" s="51"/>
      <c r="T50" s="51"/>
      <c r="U50" s="54"/>
      <c r="V50" s="55"/>
      <c r="W50" s="54"/>
      <c r="X50" s="38"/>
      <c r="Y50" s="38"/>
      <c r="Z50" s="38"/>
      <c r="AA50" s="38"/>
      <c r="AB50" s="38"/>
      <c r="AC50" s="133"/>
      <c r="AK50" s="22"/>
      <c r="AL50" s="22"/>
      <c r="AM50" s="22"/>
    </row>
    <row r="51" spans="1:39" s="19" customFormat="1" ht="33.75" customHeight="1" x14ac:dyDescent="0.15">
      <c r="A51" s="39">
        <f t="shared" si="1"/>
        <v>41</v>
      </c>
      <c r="B51" s="41" t="str">
        <f>IF('入力用シート（申請者・通所者）'!$G53="","",'入力用シート（申請者・通所者）'!$G53)</f>
        <v/>
      </c>
      <c r="C51" s="42" t="str">
        <f>IF('入力用シート（申請者・通所者）'!$H53="","",'入力用シート（申請者・通所者）'!$H53)</f>
        <v/>
      </c>
      <c r="D51" s="38"/>
      <c r="E51" s="36"/>
      <c r="F51" s="50"/>
      <c r="G51" s="51"/>
      <c r="H51" s="51"/>
      <c r="I51" s="51"/>
      <c r="J51" s="52"/>
      <c r="K51" s="51"/>
      <c r="L51" s="51"/>
      <c r="M51" s="51"/>
      <c r="N51" s="52"/>
      <c r="O51" s="51"/>
      <c r="P51" s="51"/>
      <c r="Q51" s="53"/>
      <c r="R51" s="40"/>
      <c r="S51" s="51"/>
      <c r="T51" s="51"/>
      <c r="U51" s="54"/>
      <c r="V51" s="55"/>
      <c r="W51" s="54"/>
      <c r="X51" s="38"/>
      <c r="Y51" s="38"/>
      <c r="Z51" s="38"/>
      <c r="AA51" s="38"/>
      <c r="AB51" s="38"/>
      <c r="AC51" s="133"/>
      <c r="AK51" s="22"/>
      <c r="AL51" s="22"/>
      <c r="AM51" s="22"/>
    </row>
    <row r="52" spans="1:39" s="19" customFormat="1" ht="33.75" customHeight="1" x14ac:dyDescent="0.15">
      <c r="A52" s="39">
        <f t="shared" si="1"/>
        <v>42</v>
      </c>
      <c r="B52" s="41" t="str">
        <f>IF('入力用シート（申請者・通所者）'!$G54="","",'入力用シート（申請者・通所者）'!$G54)</f>
        <v/>
      </c>
      <c r="C52" s="42" t="str">
        <f>IF('入力用シート（申請者・通所者）'!$H54="","",'入力用シート（申請者・通所者）'!$H54)</f>
        <v/>
      </c>
      <c r="D52" s="38"/>
      <c r="E52" s="36"/>
      <c r="F52" s="50"/>
      <c r="G52" s="51"/>
      <c r="H52" s="51"/>
      <c r="I52" s="51"/>
      <c r="J52" s="52"/>
      <c r="K52" s="51"/>
      <c r="L52" s="51"/>
      <c r="M52" s="51"/>
      <c r="N52" s="52"/>
      <c r="O52" s="51"/>
      <c r="P52" s="51"/>
      <c r="Q52" s="53"/>
      <c r="R52" s="40"/>
      <c r="S52" s="51"/>
      <c r="T52" s="51"/>
      <c r="U52" s="54"/>
      <c r="V52" s="55"/>
      <c r="W52" s="54"/>
      <c r="X52" s="38"/>
      <c r="Y52" s="38"/>
      <c r="Z52" s="38"/>
      <c r="AA52" s="38"/>
      <c r="AB52" s="38"/>
      <c r="AC52" s="133"/>
      <c r="AK52" s="22"/>
      <c r="AL52" s="22"/>
      <c r="AM52" s="22"/>
    </row>
    <row r="53" spans="1:39" s="19" customFormat="1" ht="33.75" customHeight="1" x14ac:dyDescent="0.15">
      <c r="A53" s="39">
        <f t="shared" si="1"/>
        <v>43</v>
      </c>
      <c r="B53" s="41" t="str">
        <f>IF('入力用シート（申請者・通所者）'!$G55="","",'入力用シート（申請者・通所者）'!$G55)</f>
        <v/>
      </c>
      <c r="C53" s="42" t="str">
        <f>IF('入力用シート（申請者・通所者）'!$H55="","",'入力用シート（申請者・通所者）'!$H55)</f>
        <v/>
      </c>
      <c r="D53" s="38"/>
      <c r="E53" s="36"/>
      <c r="F53" s="50"/>
      <c r="G53" s="51"/>
      <c r="H53" s="51"/>
      <c r="I53" s="51"/>
      <c r="J53" s="52"/>
      <c r="K53" s="51"/>
      <c r="L53" s="51"/>
      <c r="M53" s="51"/>
      <c r="N53" s="52"/>
      <c r="O53" s="51"/>
      <c r="P53" s="51"/>
      <c r="Q53" s="53"/>
      <c r="R53" s="40"/>
      <c r="S53" s="51"/>
      <c r="T53" s="51"/>
      <c r="U53" s="54"/>
      <c r="V53" s="55"/>
      <c r="W53" s="54"/>
      <c r="X53" s="38"/>
      <c r="Y53" s="38"/>
      <c r="Z53" s="38"/>
      <c r="AA53" s="38"/>
      <c r="AB53" s="38"/>
      <c r="AC53" s="133"/>
      <c r="AK53" s="22"/>
      <c r="AL53" s="22"/>
      <c r="AM53" s="22"/>
    </row>
    <row r="54" spans="1:39" s="19" customFormat="1" ht="33.75" customHeight="1" x14ac:dyDescent="0.15">
      <c r="A54" s="39">
        <f t="shared" si="1"/>
        <v>44</v>
      </c>
      <c r="B54" s="41" t="str">
        <f>IF('入力用シート（申請者・通所者）'!$G56="","",'入力用シート（申請者・通所者）'!$G56)</f>
        <v/>
      </c>
      <c r="C54" s="42" t="str">
        <f>IF('入力用シート（申請者・通所者）'!$H56="","",'入力用シート（申請者・通所者）'!$H56)</f>
        <v/>
      </c>
      <c r="D54" s="38"/>
      <c r="E54" s="36"/>
      <c r="F54" s="50"/>
      <c r="G54" s="51"/>
      <c r="H54" s="51"/>
      <c r="I54" s="51"/>
      <c r="J54" s="52"/>
      <c r="K54" s="51"/>
      <c r="L54" s="51"/>
      <c r="M54" s="51"/>
      <c r="N54" s="52"/>
      <c r="O54" s="51"/>
      <c r="P54" s="51"/>
      <c r="Q54" s="53"/>
      <c r="R54" s="40"/>
      <c r="S54" s="51"/>
      <c r="T54" s="51"/>
      <c r="U54" s="54"/>
      <c r="V54" s="55"/>
      <c r="W54" s="54"/>
      <c r="X54" s="38"/>
      <c r="Y54" s="38"/>
      <c r="Z54" s="38"/>
      <c r="AA54" s="38"/>
      <c r="AB54" s="38"/>
      <c r="AC54" s="133"/>
      <c r="AK54" s="22"/>
      <c r="AL54" s="22"/>
      <c r="AM54" s="22"/>
    </row>
    <row r="55" spans="1:39" s="19" customFormat="1" ht="33.75" customHeight="1" x14ac:dyDescent="0.15">
      <c r="A55" s="39">
        <f t="shared" si="1"/>
        <v>45</v>
      </c>
      <c r="B55" s="41" t="str">
        <f>IF('入力用シート（申請者・通所者）'!$G57="","",'入力用シート（申請者・通所者）'!$G57)</f>
        <v/>
      </c>
      <c r="C55" s="42" t="str">
        <f>IF('入力用シート（申請者・通所者）'!$H57="","",'入力用シート（申請者・通所者）'!$H57)</f>
        <v/>
      </c>
      <c r="D55" s="38"/>
      <c r="E55" s="36"/>
      <c r="F55" s="50"/>
      <c r="G55" s="51"/>
      <c r="H55" s="51"/>
      <c r="I55" s="51"/>
      <c r="J55" s="52"/>
      <c r="K55" s="51"/>
      <c r="L55" s="51"/>
      <c r="M55" s="51"/>
      <c r="N55" s="52"/>
      <c r="O55" s="51"/>
      <c r="P55" s="51"/>
      <c r="Q55" s="53"/>
      <c r="R55" s="40"/>
      <c r="S55" s="51"/>
      <c r="T55" s="51"/>
      <c r="U55" s="54"/>
      <c r="V55" s="55"/>
      <c r="W55" s="54"/>
      <c r="X55" s="38"/>
      <c r="Y55" s="38"/>
      <c r="Z55" s="38"/>
      <c r="AA55" s="38"/>
      <c r="AB55" s="38"/>
      <c r="AC55" s="133"/>
      <c r="AK55" s="22"/>
      <c r="AL55" s="22"/>
      <c r="AM55" s="22"/>
    </row>
    <row r="56" spans="1:39" s="19" customFormat="1" ht="33.75" customHeight="1" x14ac:dyDescent="0.15">
      <c r="A56" s="39">
        <f t="shared" si="1"/>
        <v>46</v>
      </c>
      <c r="B56" s="41" t="str">
        <f>IF('入力用シート（申請者・通所者）'!$G58="","",'入力用シート（申請者・通所者）'!$G58)</f>
        <v/>
      </c>
      <c r="C56" s="42" t="str">
        <f>IF('入力用シート（申請者・通所者）'!$H58="","",'入力用シート（申請者・通所者）'!$H58)</f>
        <v/>
      </c>
      <c r="D56" s="38"/>
      <c r="E56" s="36"/>
      <c r="F56" s="50"/>
      <c r="G56" s="51"/>
      <c r="H56" s="51"/>
      <c r="I56" s="51"/>
      <c r="J56" s="52"/>
      <c r="K56" s="51"/>
      <c r="L56" s="51"/>
      <c r="M56" s="51"/>
      <c r="N56" s="52"/>
      <c r="O56" s="51"/>
      <c r="P56" s="51"/>
      <c r="Q56" s="53"/>
      <c r="R56" s="40"/>
      <c r="S56" s="51"/>
      <c r="T56" s="51"/>
      <c r="U56" s="54"/>
      <c r="V56" s="55"/>
      <c r="W56" s="54"/>
      <c r="X56" s="38"/>
      <c r="Y56" s="38"/>
      <c r="Z56" s="38"/>
      <c r="AA56" s="38"/>
      <c r="AB56" s="38"/>
      <c r="AC56" s="133"/>
      <c r="AK56" s="22"/>
      <c r="AL56" s="22"/>
      <c r="AM56" s="22"/>
    </row>
    <row r="57" spans="1:39" s="19" customFormat="1" ht="33.75" customHeight="1" x14ac:dyDescent="0.15">
      <c r="A57" s="39">
        <f t="shared" si="1"/>
        <v>47</v>
      </c>
      <c r="B57" s="41" t="str">
        <f>IF('入力用シート（申請者・通所者）'!$G59="","",'入力用シート（申請者・通所者）'!$G59)</f>
        <v/>
      </c>
      <c r="C57" s="42" t="str">
        <f>IF('入力用シート（申請者・通所者）'!$H59="","",'入力用シート（申請者・通所者）'!$H59)</f>
        <v/>
      </c>
      <c r="D57" s="38"/>
      <c r="E57" s="36"/>
      <c r="F57" s="50"/>
      <c r="G57" s="51"/>
      <c r="H57" s="51"/>
      <c r="I57" s="51"/>
      <c r="J57" s="52"/>
      <c r="K57" s="51"/>
      <c r="L57" s="51"/>
      <c r="M57" s="51"/>
      <c r="N57" s="52"/>
      <c r="O57" s="51"/>
      <c r="P57" s="51"/>
      <c r="Q57" s="53"/>
      <c r="R57" s="40"/>
      <c r="S57" s="51"/>
      <c r="T57" s="51"/>
      <c r="U57" s="54"/>
      <c r="V57" s="55"/>
      <c r="W57" s="54"/>
      <c r="X57" s="38"/>
      <c r="Y57" s="38"/>
      <c r="Z57" s="38"/>
      <c r="AA57" s="38"/>
      <c r="AB57" s="38"/>
      <c r="AC57" s="133"/>
      <c r="AK57" s="22"/>
      <c r="AL57" s="22"/>
      <c r="AM57" s="22"/>
    </row>
    <row r="58" spans="1:39" s="19" customFormat="1" ht="33.75" customHeight="1" x14ac:dyDescent="0.15">
      <c r="A58" s="39">
        <f t="shared" si="1"/>
        <v>48</v>
      </c>
      <c r="B58" s="41" t="str">
        <f>IF('入力用シート（申請者・通所者）'!$G60="","",'入力用シート（申請者・通所者）'!$G60)</f>
        <v/>
      </c>
      <c r="C58" s="42" t="str">
        <f>IF('入力用シート（申請者・通所者）'!$H60="","",'入力用シート（申請者・通所者）'!$H60)</f>
        <v/>
      </c>
      <c r="D58" s="38"/>
      <c r="E58" s="36"/>
      <c r="F58" s="50"/>
      <c r="G58" s="51"/>
      <c r="H58" s="51"/>
      <c r="I58" s="51"/>
      <c r="J58" s="52"/>
      <c r="K58" s="51"/>
      <c r="L58" s="51"/>
      <c r="M58" s="51"/>
      <c r="N58" s="52"/>
      <c r="O58" s="51"/>
      <c r="P58" s="51"/>
      <c r="Q58" s="53"/>
      <c r="R58" s="40"/>
      <c r="S58" s="51"/>
      <c r="T58" s="51"/>
      <c r="U58" s="54"/>
      <c r="V58" s="55"/>
      <c r="W58" s="54"/>
      <c r="X58" s="38"/>
      <c r="Y58" s="38"/>
      <c r="Z58" s="38"/>
      <c r="AA58" s="38"/>
      <c r="AB58" s="38"/>
      <c r="AC58" s="133"/>
      <c r="AK58" s="22"/>
      <c r="AL58" s="22"/>
      <c r="AM58" s="22"/>
    </row>
    <row r="59" spans="1:39" s="19" customFormat="1" ht="33.75" customHeight="1" x14ac:dyDescent="0.15">
      <c r="A59" s="39">
        <f t="shared" si="1"/>
        <v>49</v>
      </c>
      <c r="B59" s="41" t="str">
        <f>IF('入力用シート（申請者・通所者）'!$G61="","",'入力用シート（申請者・通所者）'!$G61)</f>
        <v/>
      </c>
      <c r="C59" s="42" t="str">
        <f>IF('入力用シート（申請者・通所者）'!$H61="","",'入力用シート（申請者・通所者）'!$H61)</f>
        <v/>
      </c>
      <c r="D59" s="38"/>
      <c r="E59" s="36"/>
      <c r="F59" s="50"/>
      <c r="G59" s="51"/>
      <c r="H59" s="51"/>
      <c r="I59" s="51"/>
      <c r="J59" s="52"/>
      <c r="K59" s="51"/>
      <c r="L59" s="51"/>
      <c r="M59" s="51"/>
      <c r="N59" s="52"/>
      <c r="O59" s="51"/>
      <c r="P59" s="51"/>
      <c r="Q59" s="53"/>
      <c r="R59" s="40"/>
      <c r="S59" s="51"/>
      <c r="T59" s="51"/>
      <c r="U59" s="54"/>
      <c r="V59" s="55"/>
      <c r="W59" s="54"/>
      <c r="X59" s="38"/>
      <c r="Y59" s="38"/>
      <c r="Z59" s="38"/>
      <c r="AA59" s="38"/>
      <c r="AB59" s="38"/>
      <c r="AC59" s="133"/>
      <c r="AK59" s="22"/>
      <c r="AL59" s="22"/>
      <c r="AM59" s="22"/>
    </row>
    <row r="60" spans="1:39" s="19" customFormat="1" ht="33.75" customHeight="1" x14ac:dyDescent="0.15">
      <c r="A60" s="39">
        <f t="shared" si="1"/>
        <v>50</v>
      </c>
      <c r="B60" s="41" t="str">
        <f>IF('入力用シート（申請者・通所者）'!$G62="","",'入力用シート（申請者・通所者）'!$G62)</f>
        <v/>
      </c>
      <c r="C60" s="42" t="str">
        <f>IF('入力用シート（申請者・通所者）'!$H62="","",'入力用シート（申請者・通所者）'!$H62)</f>
        <v/>
      </c>
      <c r="D60" s="38"/>
      <c r="E60" s="36"/>
      <c r="F60" s="50"/>
      <c r="G60" s="51"/>
      <c r="H60" s="51"/>
      <c r="I60" s="51"/>
      <c r="J60" s="52"/>
      <c r="K60" s="51"/>
      <c r="L60" s="51"/>
      <c r="M60" s="51"/>
      <c r="N60" s="52"/>
      <c r="O60" s="51"/>
      <c r="P60" s="51"/>
      <c r="Q60" s="53"/>
      <c r="R60" s="40"/>
      <c r="S60" s="51"/>
      <c r="T60" s="51"/>
      <c r="U60" s="54"/>
      <c r="V60" s="55"/>
      <c r="W60" s="54"/>
      <c r="X60" s="38"/>
      <c r="Y60" s="38"/>
      <c r="Z60" s="38"/>
      <c r="AA60" s="38"/>
      <c r="AB60" s="38"/>
      <c r="AC60" s="133"/>
      <c r="AK60" s="22"/>
      <c r="AL60" s="22"/>
      <c r="AM60" s="22"/>
    </row>
  </sheetData>
  <sheetProtection formatCells="0" formatColumns="0" formatRows="0" insertColumns="0" insertRows="0" insertHyperlinks="0" deleteColumns="0" deleteRows="0" selectLockedCells="1" sort="0" autoFilter="0" pivotTables="0"/>
  <mergeCells count="32">
    <mergeCell ref="A4:C4"/>
    <mergeCell ref="T7:U7"/>
    <mergeCell ref="A1:AC1"/>
    <mergeCell ref="B6:B9"/>
    <mergeCell ref="C6:C9"/>
    <mergeCell ref="B5:C5"/>
    <mergeCell ref="V6:W6"/>
    <mergeCell ref="X6:AC6"/>
    <mergeCell ref="R8:R9"/>
    <mergeCell ref="S8:S9"/>
    <mergeCell ref="T8:T9"/>
    <mergeCell ref="U8:U9"/>
    <mergeCell ref="F6:U6"/>
    <mergeCell ref="V7:V9"/>
    <mergeCell ref="W7:W9"/>
    <mergeCell ref="D5:AC5"/>
    <mergeCell ref="D6:D9"/>
    <mergeCell ref="E6:E9"/>
    <mergeCell ref="A5:A9"/>
    <mergeCell ref="R7:S7"/>
    <mergeCell ref="F7:Q7"/>
    <mergeCell ref="F8:I8"/>
    <mergeCell ref="J8:M8"/>
    <mergeCell ref="N8:Q8"/>
    <mergeCell ref="X7:Z7"/>
    <mergeCell ref="AA7:AC7"/>
    <mergeCell ref="X8:X9"/>
    <mergeCell ref="Y8:Y9"/>
    <mergeCell ref="Z8:Z9"/>
    <mergeCell ref="AA8:AA9"/>
    <mergeCell ref="AB8:AB9"/>
    <mergeCell ref="AC8:AC9"/>
  </mergeCells>
  <phoneticPr fontId="2"/>
  <dataValidations count="2">
    <dataValidation type="list" allowBlank="1" showInputMessage="1" showErrorMessage="1" sqref="F10:F60 J10:J60 N10:N60">
      <formula1>$AG$3:$AG$3</formula1>
    </dataValidation>
    <dataValidation type="list" allowBlank="1" showInputMessage="1" showErrorMessage="1" sqref="E10:E60">
      <formula1>"1,2,3,4"</formula1>
    </dataValidation>
  </dataValidations>
  <pageMargins left="0.7" right="0.7" top="0.75" bottom="0.75" header="0.3" footer="0.3"/>
  <pageSetup paperSize="9" scale="4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O53"/>
  <sheetViews>
    <sheetView showGridLines="0" showWhiteSpace="0" view="pageBreakPreview" zoomScaleNormal="100" zoomScaleSheetLayoutView="100" workbookViewId="0">
      <selection activeCell="AM3" sqref="AM3"/>
    </sheetView>
  </sheetViews>
  <sheetFormatPr defaultRowHeight="25.5" customHeight="1" x14ac:dyDescent="0.15"/>
  <cols>
    <col min="1" max="2" width="1.25" style="62" customWidth="1"/>
    <col min="3" max="3" width="4.25" style="62" customWidth="1"/>
    <col min="4" max="4" width="4" style="62" customWidth="1"/>
    <col min="5" max="5" width="3.875" style="62" customWidth="1"/>
    <col min="6" max="19" width="3.5" style="62" customWidth="1"/>
    <col min="20" max="20" width="1.25" style="62" customWidth="1"/>
    <col min="21" max="35" width="3.5" style="62" customWidth="1"/>
    <col min="36" max="36" width="1.375" style="62" customWidth="1"/>
    <col min="37" max="16384" width="9" style="62"/>
  </cols>
  <sheetData>
    <row r="1" spans="2:40" ht="24" customHeight="1" x14ac:dyDescent="0.15">
      <c r="B1" s="62" t="s">
        <v>0</v>
      </c>
      <c r="Y1" s="63"/>
      <c r="Z1" s="63"/>
      <c r="AA1" s="63"/>
      <c r="AB1" s="63"/>
      <c r="AC1" s="63"/>
      <c r="AD1" s="63"/>
      <c r="AE1" s="63"/>
      <c r="AF1" s="63"/>
      <c r="AG1" s="63"/>
      <c r="AH1" s="63"/>
      <c r="AJ1" s="64"/>
      <c r="AL1" s="580" t="s">
        <v>144</v>
      </c>
      <c r="AM1" s="582">
        <v>1</v>
      </c>
      <c r="AN1" s="1"/>
    </row>
    <row r="2" spans="2:40" ht="24" customHeight="1" thickBot="1" x14ac:dyDescent="0.2">
      <c r="B2" s="65"/>
      <c r="C2" s="277" t="s">
        <v>11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L2" s="581"/>
      <c r="AM2" s="583"/>
      <c r="AN2" s="1"/>
    </row>
    <row r="3" spans="2:40" ht="13.5" x14ac:dyDescent="0.15">
      <c r="AI3" s="63" t="s">
        <v>1</v>
      </c>
    </row>
    <row r="4" spans="2:40" ht="13.5" x14ac:dyDescent="0.15">
      <c r="B4" s="271" t="s">
        <v>2</v>
      </c>
      <c r="C4" s="271"/>
      <c r="D4" s="271"/>
      <c r="E4" s="271"/>
      <c r="F4" s="271"/>
      <c r="G4" s="271"/>
      <c r="H4" s="271"/>
      <c r="I4" s="271"/>
      <c r="J4" s="271"/>
      <c r="K4" s="271"/>
      <c r="P4" s="66"/>
      <c r="Q4" s="66"/>
      <c r="R4" s="66"/>
      <c r="Y4" s="278"/>
      <c r="Z4" s="278"/>
      <c r="AA4" s="278"/>
      <c r="AB4" s="278"/>
      <c r="AC4" s="278"/>
      <c r="AD4" s="278"/>
      <c r="AE4" s="278"/>
      <c r="AF4" s="278"/>
      <c r="AG4" s="278"/>
      <c r="AH4" s="278"/>
    </row>
    <row r="5" spans="2:40" ht="13.5" customHeight="1" x14ac:dyDescent="0.15">
      <c r="B5" s="66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66"/>
      <c r="Q5" s="66"/>
      <c r="R5" s="66"/>
      <c r="Y5" s="114"/>
      <c r="Z5" s="114"/>
      <c r="AA5" s="114"/>
      <c r="AB5" s="114"/>
      <c r="AC5" s="114"/>
      <c r="AD5" s="114"/>
      <c r="AE5" s="114"/>
      <c r="AF5" s="114"/>
      <c r="AG5" s="114"/>
      <c r="AH5" s="114"/>
    </row>
    <row r="6" spans="2:40" ht="16.5" customHeight="1" x14ac:dyDescent="0.15">
      <c r="B6" s="66"/>
      <c r="C6" s="280" t="s">
        <v>138</v>
      </c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S6" s="280" t="s">
        <v>6</v>
      </c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</row>
    <row r="7" spans="2:40" ht="16.5" customHeight="1" x14ac:dyDescent="0.15">
      <c r="B7" s="66"/>
      <c r="C7" s="137" t="str">
        <f>IF('入力用シート（申請者・通所者_兄弟通所ver)'!$C$4="通所","☑","□")</f>
        <v>□</v>
      </c>
      <c r="D7" s="602" t="s">
        <v>163</v>
      </c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S7" s="271" t="s">
        <v>109</v>
      </c>
      <c r="T7" s="271"/>
      <c r="U7" s="525" t="str">
        <f>IF(VLOOKUP($AM$1,'入力用シート（申請者・通所者_兄弟通所ver)'!$A:$P,2,FALSE)=0,"",VLOOKUP($AM$1,'入力用シート（申請者・通所者_兄弟通所ver)'!$A:$P,2,FALSE))</f>
        <v/>
      </c>
      <c r="V7" s="525"/>
      <c r="W7" s="525"/>
      <c r="X7" s="62" t="s">
        <v>37</v>
      </c>
    </row>
    <row r="8" spans="2:40" ht="21" customHeight="1" x14ac:dyDescent="0.15">
      <c r="B8" s="66"/>
      <c r="C8" s="138" t="str">
        <f>IF('入力用シート（申請者・通所者_兄弟通所ver)'!$C$4="ピアカウンセリング","☑","□")</f>
        <v>□</v>
      </c>
      <c r="D8" s="603" t="s">
        <v>162</v>
      </c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T8" s="71" t="s">
        <v>133</v>
      </c>
      <c r="U8" s="68"/>
      <c r="V8" s="68"/>
      <c r="W8" s="526" t="str">
        <f>IF(VLOOKUP($AM$1,'入力用シート（申請者・通所者_兄弟通所ver)'!$A:$P,3,FALSE)=0,"",VLOOKUP($AM$1,'入力用シート（申請者・通所者_兄弟通所ver)'!$A:$P,3,FALSE))</f>
        <v/>
      </c>
      <c r="X8" s="526"/>
      <c r="Y8" s="526"/>
      <c r="Z8" s="526"/>
      <c r="AA8" s="526"/>
      <c r="AB8" s="526"/>
      <c r="AC8" s="526"/>
      <c r="AD8" s="526"/>
      <c r="AE8" s="526"/>
      <c r="AF8" s="526"/>
      <c r="AG8" s="526"/>
      <c r="AH8" s="526"/>
      <c r="AI8" s="526"/>
    </row>
    <row r="9" spans="2:40" ht="21.75" customHeight="1" x14ac:dyDescent="0.15">
      <c r="B9" s="66"/>
      <c r="C9" s="274" t="s">
        <v>10</v>
      </c>
      <c r="D9" s="274"/>
      <c r="E9" s="524" t="str">
        <f>IF('入力用シート（申請者・通所者_兄弟通所ver)'!$C$5="","",'入力用シート（申請者・通所者_兄弟通所ver)'!$C$5)</f>
        <v/>
      </c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T9" s="69" t="s">
        <v>132</v>
      </c>
      <c r="U9" s="69"/>
      <c r="V9" s="69"/>
      <c r="W9" s="527" t="str">
        <f>IF(VLOOKUP($AM$1,'入力用シート（申請者・通所者_兄弟通所ver)'!$A:$P,4,FALSE)=0,"",VLOOKUP($AM$1,'入力用シート（申請者・通所者_兄弟通所ver)'!$A:$P,4,FALSE))</f>
        <v/>
      </c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27"/>
      <c r="AI9" s="527"/>
    </row>
    <row r="10" spans="2:40" ht="21.75" customHeight="1" x14ac:dyDescent="0.15">
      <c r="B10" s="66"/>
      <c r="C10" s="274" t="s">
        <v>4</v>
      </c>
      <c r="D10" s="274"/>
      <c r="E10" s="526" t="str">
        <f>IF('入力用シート（申請者・通所者_兄弟通所ver)'!$C$6="","",'入力用シート（申請者・通所者_兄弟通所ver)'!$C$6)</f>
        <v/>
      </c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T10" s="113" t="s">
        <v>134</v>
      </c>
      <c r="U10" s="109"/>
      <c r="V10" s="109"/>
      <c r="W10" s="524" t="str">
        <f>IF(VLOOKUP($AM$1,'入力用シート（申請者・通所者_兄弟通所ver)'!$A:$P,5,FALSE)=0,"",VLOOKUP($AM$1,'入力用シート（申請者・通所者_兄弟通所ver)'!$A:$P,5,FALSE))</f>
        <v/>
      </c>
      <c r="X10" s="524"/>
      <c r="Y10" s="524"/>
      <c r="Z10" s="524"/>
      <c r="AA10" s="524"/>
      <c r="AB10" s="524"/>
      <c r="AC10" s="524"/>
      <c r="AD10" s="69" t="s">
        <v>135</v>
      </c>
      <c r="AE10" s="69"/>
      <c r="AF10" s="524" t="str">
        <f>IF(VLOOKUP($AM$1,'入力用シート（申請者・通所者_兄弟通所ver)'!$A:$P,6,FALSE)=0,"",VLOOKUP($AM$1,'入力用シート（申請者・通所者_兄弟通所ver)'!$A:$P,6,FALSE))</f>
        <v/>
      </c>
      <c r="AG10" s="524"/>
      <c r="AH10" s="524"/>
      <c r="AI10" s="524"/>
    </row>
    <row r="11" spans="2:40" ht="21.75" customHeight="1" x14ac:dyDescent="0.15">
      <c r="B11" s="66"/>
      <c r="C11" s="274" t="s">
        <v>35</v>
      </c>
      <c r="D11" s="274"/>
      <c r="E11" s="524" t="str">
        <f>IF('入力用シート（申請者・通所者_兄弟通所ver)'!$C$7="","",'入力用シート（申請者・通所者_兄弟通所ver)'!$C$7)</f>
        <v/>
      </c>
      <c r="F11" s="524"/>
      <c r="G11" s="524"/>
      <c r="H11" s="524"/>
      <c r="I11" s="524"/>
      <c r="J11" s="524"/>
      <c r="K11" s="524"/>
      <c r="L11" s="524"/>
      <c r="M11" s="524"/>
      <c r="N11" s="524"/>
      <c r="O11" s="76"/>
      <c r="P11" s="76" t="s">
        <v>34</v>
      </c>
      <c r="U11" s="88"/>
      <c r="V11" s="88"/>
      <c r="W11" s="106"/>
      <c r="X11" s="210" t="s">
        <v>131</v>
      </c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</row>
    <row r="12" spans="2:40" ht="7.5" customHeight="1" x14ac:dyDescent="0.15"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2:40" ht="3.75" customHeight="1" x14ac:dyDescent="0.15"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</row>
    <row r="14" spans="2:40" ht="19.5" customHeight="1" thickBot="1" x14ac:dyDescent="0.2">
      <c r="C14" s="83" t="s">
        <v>125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2:40" ht="21" customHeight="1" thickTop="1" x14ac:dyDescent="0.2">
      <c r="B15" s="255" t="s">
        <v>33</v>
      </c>
      <c r="C15" s="256"/>
      <c r="D15" s="256"/>
      <c r="E15" s="256"/>
      <c r="F15" s="257"/>
      <c r="G15" s="244" t="s">
        <v>32</v>
      </c>
      <c r="H15" s="245"/>
      <c r="I15" s="246"/>
      <c r="J15" s="143"/>
      <c r="K15" s="530" t="str">
        <f>IF(VLOOKUP($AM$1,'入力用シート（申請者・通所者_兄弟通所ver)'!$A:$P,8,FALSE)=0,"",VLOOKUP($AM$1,'入力用シート（申請者・通所者_兄弟通所ver)'!$A:$P,8,FALSE))</f>
        <v/>
      </c>
      <c r="L15" s="530"/>
      <c r="M15" s="530"/>
      <c r="N15" s="530"/>
      <c r="O15" s="530"/>
      <c r="P15" s="143"/>
      <c r="Q15" s="143"/>
      <c r="R15" s="530" t="str">
        <f>IF(VLOOKUP($AM$1,'入力用シート（申請者・通所者_兄弟通所ver)'!$A:$P,13,FALSE)=0,"",VLOOKUP($AM$1,'入力用シート（申請者・通所者_兄弟通所ver)'!$A:$P,13,FALSE))</f>
        <v/>
      </c>
      <c r="S15" s="530"/>
      <c r="T15" s="530"/>
      <c r="U15" s="530"/>
      <c r="V15" s="530"/>
      <c r="W15" s="531"/>
      <c r="X15" s="261" t="s">
        <v>89</v>
      </c>
      <c r="Y15" s="262"/>
      <c r="Z15" s="263"/>
      <c r="AA15" s="715" t="str">
        <f>IF(VLOOKUP($AM$1,'入力用シート（申請者・通所者_兄弟通所ver)'!$A:$P,10,FALSE)=0,"",VLOOKUP($AM$1,'入力用シート（申請者・通所者_兄弟通所ver)'!$A:$P,10,FALSE))</f>
        <v/>
      </c>
      <c r="AB15" s="716"/>
      <c r="AC15" s="716"/>
      <c r="AD15" s="716"/>
      <c r="AE15" s="155"/>
      <c r="AF15" s="716" t="str">
        <f>IF(VLOOKUP($AM$1,'入力用シート（申請者・通所者_兄弟通所ver)'!$A:$P,15,FALSE)=0,"",VLOOKUP($AM$1,'入力用シート（申請者・通所者_兄弟通所ver)'!$A:$P,15,FALSE))</f>
        <v/>
      </c>
      <c r="AG15" s="716"/>
      <c r="AH15" s="716"/>
      <c r="AI15" s="717"/>
    </row>
    <row r="16" spans="2:40" ht="40.5" customHeight="1" thickBot="1" x14ac:dyDescent="0.2">
      <c r="B16" s="258"/>
      <c r="C16" s="259"/>
      <c r="D16" s="259"/>
      <c r="E16" s="259"/>
      <c r="F16" s="260"/>
      <c r="G16" s="247" t="s">
        <v>15</v>
      </c>
      <c r="H16" s="248"/>
      <c r="I16" s="249"/>
      <c r="J16" s="126" t="str">
        <f>IF(VLOOKUP($AM$1,'入力用シート（申請者・通所者_兄弟通所ver)'!$A:$P,10,FALSE)=0,"",VLOOKUP($AM$1,'入力用シート（申請者・通所者_兄弟通所ver)'!$A:$P,10,FALSE))</f>
        <v/>
      </c>
      <c r="K16" s="539" t="str">
        <f>IF(VLOOKUP($AM$1,'入力用シート（申請者・通所者_兄弟通所ver)'!$A:$P,7,FALSE)=0,"",VLOOKUP($AM$1,'入力用シート（申請者・通所者_兄弟通所ver)'!$A:$P,7,FALSE))</f>
        <v/>
      </c>
      <c r="L16" s="539"/>
      <c r="M16" s="539"/>
      <c r="N16" s="539"/>
      <c r="O16" s="539"/>
      <c r="P16" s="144" t="s">
        <v>168</v>
      </c>
      <c r="Q16" s="144" t="str">
        <f>IF(VLOOKUP($AM$1,'入力用シート（申請者・通所者_兄弟通所ver)'!$A:$P,15,FALSE)=0,"",VLOOKUP($AM$1,'入力用シート（申請者・通所者_兄弟通所ver)'!$A:$P,15,FALSE))</f>
        <v/>
      </c>
      <c r="R16" s="539" t="str">
        <f>IF(VLOOKUP($AM$1,'入力用シート（申請者・通所者_兄弟通所ver)'!$A:$P,12,FALSE)=0,"",VLOOKUP($AM$1,'入力用シート（申請者・通所者_兄弟通所ver)'!$A:$P,12,FALSE))</f>
        <v/>
      </c>
      <c r="S16" s="539"/>
      <c r="T16" s="539"/>
      <c r="U16" s="539"/>
      <c r="V16" s="539"/>
      <c r="W16" s="540"/>
      <c r="X16" s="264"/>
      <c r="Y16" s="265"/>
      <c r="Z16" s="266"/>
      <c r="AA16" s="535" t="str">
        <f>IF(VLOOKUP($AM$1,'入力用シート（申請者・通所者_兄弟通所ver)'!$A:$P,9,FALSE)=0,"",VLOOKUP($AM$1,'入力用シート（申請者・通所者_兄弟通所ver)'!$A:$P,9,FALSE))</f>
        <v/>
      </c>
      <c r="AB16" s="536"/>
      <c r="AC16" s="536"/>
      <c r="AD16" s="536"/>
      <c r="AE16" s="156" t="s">
        <v>168</v>
      </c>
      <c r="AF16" s="537" t="str">
        <f>IF(VLOOKUP($AM$1,'入力用シート（申請者・通所者_兄弟通所ver)'!$A:$P,14,FALSE)=0,"",VLOOKUP($AM$1,'入力用シート（申請者・通所者_兄弟通所ver)'!$A:$P,14,FALSE))</f>
        <v/>
      </c>
      <c r="AG16" s="537"/>
      <c r="AH16" s="537"/>
      <c r="AI16" s="538"/>
    </row>
    <row r="17" spans="2:41" ht="11.25" customHeight="1" x14ac:dyDescent="0.15">
      <c r="B17" s="305" t="s">
        <v>140</v>
      </c>
      <c r="C17" s="306"/>
      <c r="D17" s="306"/>
      <c r="E17" s="306"/>
      <c r="F17" s="307"/>
      <c r="G17" s="204" t="s">
        <v>130</v>
      </c>
      <c r="H17" s="205"/>
      <c r="I17" s="205"/>
      <c r="J17" s="205"/>
      <c r="K17" s="205"/>
      <c r="L17" s="205"/>
      <c r="M17" s="205"/>
      <c r="N17" s="205"/>
      <c r="O17" s="205"/>
      <c r="P17" s="205"/>
      <c r="Q17" s="206"/>
      <c r="R17" s="321" t="s">
        <v>91</v>
      </c>
      <c r="S17" s="322"/>
      <c r="T17" s="204" t="s">
        <v>139</v>
      </c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325"/>
      <c r="AG17" s="327" t="s">
        <v>98</v>
      </c>
      <c r="AH17" s="328"/>
      <c r="AI17" s="329"/>
    </row>
    <row r="18" spans="2:41" ht="4.5" customHeight="1" x14ac:dyDescent="0.15">
      <c r="B18" s="318"/>
      <c r="C18" s="319"/>
      <c r="D18" s="319"/>
      <c r="E18" s="319"/>
      <c r="F18" s="320"/>
      <c r="G18" s="207"/>
      <c r="H18" s="208"/>
      <c r="I18" s="208"/>
      <c r="J18" s="208"/>
      <c r="K18" s="208"/>
      <c r="L18" s="208"/>
      <c r="M18" s="208"/>
      <c r="N18" s="208"/>
      <c r="O18" s="208"/>
      <c r="P18" s="208"/>
      <c r="Q18" s="209"/>
      <c r="R18" s="323"/>
      <c r="S18" s="324"/>
      <c r="T18" s="207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326"/>
      <c r="AG18" s="330"/>
      <c r="AH18" s="331"/>
      <c r="AI18" s="332"/>
    </row>
    <row r="19" spans="2:41" ht="30" customHeight="1" x14ac:dyDescent="0.15">
      <c r="B19" s="318"/>
      <c r="C19" s="319"/>
      <c r="D19" s="319"/>
      <c r="E19" s="319"/>
      <c r="F19" s="320"/>
      <c r="G19" s="554" t="s">
        <v>92</v>
      </c>
      <c r="H19" s="555"/>
      <c r="I19" s="555"/>
      <c r="J19" s="555"/>
      <c r="K19" s="556"/>
      <c r="L19" s="557" t="s">
        <v>94</v>
      </c>
      <c r="M19" s="558"/>
      <c r="N19" s="558"/>
      <c r="O19" s="558"/>
      <c r="P19" s="558"/>
      <c r="Q19" s="559"/>
      <c r="R19" s="323"/>
      <c r="S19" s="324"/>
      <c r="T19" s="333" t="s">
        <v>142</v>
      </c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560" t="str">
        <f>IF(VLOOKUP($AM$1,'入力用シート (申請内容_兄弟通所ver)'!$A:$AC,5,FALSE)=1,$AO$19,IF(VLOOKUP($AM$1,'入力用シート (申請内容_兄弟通所ver)'!$A:$AC,5,FALSE)=2,$AO$20,IF(VLOOKUP($AM$1,'入力用シート (申請内容_兄弟通所ver)'!$A:$AC,5,FALSE)=3,$AO$21,IF(VLOOKUP($AM$1,'入力用シート (申請内容_兄弟通所ver)'!$A:$AC,5,FALSE)=4,$AO$22,""))))</f>
        <v/>
      </c>
      <c r="AH19" s="561"/>
      <c r="AI19" s="562"/>
      <c r="AO19" s="17" t="s">
        <v>18</v>
      </c>
    </row>
    <row r="20" spans="2:41" ht="30" customHeight="1" thickBot="1" x14ac:dyDescent="0.2">
      <c r="B20" s="258"/>
      <c r="C20" s="259"/>
      <c r="D20" s="259"/>
      <c r="E20" s="259"/>
      <c r="F20" s="260"/>
      <c r="G20" s="566" t="s">
        <v>93</v>
      </c>
      <c r="H20" s="566"/>
      <c r="I20" s="566"/>
      <c r="J20" s="566"/>
      <c r="K20" s="567"/>
      <c r="L20" s="545" t="s">
        <v>95</v>
      </c>
      <c r="M20" s="545"/>
      <c r="N20" s="545"/>
      <c r="O20" s="545"/>
      <c r="P20" s="545"/>
      <c r="Q20" s="546"/>
      <c r="R20" s="323"/>
      <c r="S20" s="324"/>
      <c r="T20" s="303" t="s">
        <v>143</v>
      </c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563"/>
      <c r="AH20" s="564"/>
      <c r="AI20" s="565"/>
      <c r="AO20" s="17" t="s">
        <v>17</v>
      </c>
    </row>
    <row r="21" spans="2:41" ht="15" customHeight="1" x14ac:dyDescent="0.15">
      <c r="B21" s="305" t="s">
        <v>5</v>
      </c>
      <c r="C21" s="306"/>
      <c r="D21" s="306"/>
      <c r="E21" s="306"/>
      <c r="F21" s="307"/>
      <c r="G21" s="547" t="str">
        <f>IF(VLOOKUP($AM$1,'入力用シート (申請内容_兄弟通所ver)'!$A:$AC,4,FALSE)="","",VLOOKUP($AM$1,'入力用シート (申請内容_兄弟通所ver)'!$A:$AC,4,FALSE))</f>
        <v/>
      </c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9"/>
      <c r="AH21" s="549"/>
      <c r="AI21" s="550"/>
      <c r="AO21" s="18" t="s">
        <v>19</v>
      </c>
    </row>
    <row r="22" spans="2:41" ht="25.5" customHeight="1" thickBot="1" x14ac:dyDescent="0.2">
      <c r="B22" s="308"/>
      <c r="C22" s="309"/>
      <c r="D22" s="309"/>
      <c r="E22" s="309"/>
      <c r="F22" s="310"/>
      <c r="G22" s="551"/>
      <c r="H22" s="552"/>
      <c r="I22" s="552"/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3"/>
      <c r="AO22" s="17" t="s">
        <v>20</v>
      </c>
    </row>
    <row r="23" spans="2:41" s="66" customFormat="1" ht="8.25" customHeight="1" thickTop="1" x14ac:dyDescent="0.15">
      <c r="C23" s="85"/>
      <c r="D23" s="85"/>
      <c r="E23" s="85"/>
      <c r="F23" s="85"/>
      <c r="G23" s="85"/>
      <c r="H23" s="85"/>
      <c r="I23" s="85"/>
      <c r="J23" s="85"/>
      <c r="K23" s="85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</row>
    <row r="24" spans="2:41" ht="18.75" customHeight="1" thickBot="1" x14ac:dyDescent="0.2">
      <c r="C24" s="87" t="s">
        <v>118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66"/>
    </row>
    <row r="25" spans="2:41" ht="24" customHeight="1" thickTop="1" x14ac:dyDescent="0.15">
      <c r="B25" s="285" t="s">
        <v>25</v>
      </c>
      <c r="C25" s="286"/>
      <c r="D25" s="291" t="s">
        <v>26</v>
      </c>
      <c r="E25" s="292"/>
      <c r="F25" s="293"/>
      <c r="G25" s="429" t="s">
        <v>8</v>
      </c>
      <c r="H25" s="430"/>
      <c r="I25" s="431" t="s">
        <v>21</v>
      </c>
      <c r="J25" s="432"/>
      <c r="K25" s="432"/>
      <c r="L25" s="432"/>
      <c r="M25" s="432"/>
      <c r="N25" s="432"/>
      <c r="O25" s="432"/>
      <c r="P25" s="432"/>
      <c r="Q25" s="432"/>
      <c r="R25" s="433"/>
      <c r="S25" s="502" t="s">
        <v>51</v>
      </c>
      <c r="T25" s="503"/>
      <c r="U25" s="503"/>
      <c r="V25" s="504"/>
      <c r="W25" s="292" t="s">
        <v>122</v>
      </c>
      <c r="X25" s="292"/>
      <c r="Y25" s="292"/>
      <c r="Z25" s="281" t="s">
        <v>106</v>
      </c>
      <c r="AA25" s="282"/>
      <c r="AB25" s="282"/>
      <c r="AC25" s="282"/>
      <c r="AD25" s="282"/>
      <c r="AE25" s="90"/>
      <c r="AF25" s="91"/>
      <c r="AG25" s="90"/>
      <c r="AH25" s="90"/>
      <c r="AI25" s="92"/>
    </row>
    <row r="26" spans="2:41" ht="28.5" customHeight="1" x14ac:dyDescent="0.15">
      <c r="B26" s="287"/>
      <c r="C26" s="288"/>
      <c r="D26" s="294"/>
      <c r="E26" s="294"/>
      <c r="F26" s="295"/>
      <c r="G26" s="345" t="s">
        <v>110</v>
      </c>
      <c r="H26" s="346"/>
      <c r="I26" s="543" t="str">
        <f>IF(VLOOKUP($AM$1,'入力用シート (申請内容_兄弟通所ver)'!$A:$AC,7,FALSE)="","",VLOOKUP($AM$1,'入力用シート (申請内容_兄弟通所ver)'!$A:$AC,7,FALSE))</f>
        <v/>
      </c>
      <c r="J26" s="544"/>
      <c r="K26" s="544"/>
      <c r="L26" s="544"/>
      <c r="M26" s="195" t="s">
        <v>12</v>
      </c>
      <c r="N26" s="195"/>
      <c r="O26" s="544" t="str">
        <f>IF(VLOOKUP($AM$1,'入力用シート (申請内容_兄弟通所ver)'!$A:$AC,8,FALSE)="","",VLOOKUP($AM$1,'入力用シート (申請内容_兄弟通所ver)'!$A:$AC,8,FALSE))</f>
        <v/>
      </c>
      <c r="P26" s="544"/>
      <c r="Q26" s="544"/>
      <c r="R26" s="584"/>
      <c r="S26" s="541" t="str">
        <f>IF(VLOOKUP($AM$1,'入力用シート (申請内容_兄弟通所ver)'!$A:$AC,9,FALSE)="","",VLOOKUP($AM$1,'入力用シート (申請内容_兄弟通所ver)'!$A:$AC,9,FALSE))</f>
        <v/>
      </c>
      <c r="T26" s="542"/>
      <c r="U26" s="542"/>
      <c r="V26" s="82" t="s">
        <v>3</v>
      </c>
      <c r="W26" s="294"/>
      <c r="X26" s="294"/>
      <c r="Y26" s="294"/>
      <c r="Z26" s="588" t="str">
        <f>IF(VLOOKUP($AM$1,'入力用シート (申請内容_兄弟通所ver)'!$A:$AC,22,FALSE)="","",VLOOKUP($AM$1,'入力用シート (申請内容_兄弟通所ver)'!$A:$AC,22,FALSE))</f>
        <v/>
      </c>
      <c r="AA26" s="589"/>
      <c r="AB26" s="589"/>
      <c r="AC26" s="589"/>
      <c r="AD26" s="589"/>
      <c r="AE26" s="589"/>
      <c r="AF26" s="589"/>
      <c r="AG26" s="589"/>
      <c r="AH26" s="589"/>
      <c r="AI26" s="93" t="s">
        <v>7</v>
      </c>
    </row>
    <row r="27" spans="2:41" ht="28.5" customHeight="1" x14ac:dyDescent="0.15">
      <c r="B27" s="287"/>
      <c r="C27" s="288"/>
      <c r="D27" s="294"/>
      <c r="E27" s="294"/>
      <c r="F27" s="295"/>
      <c r="G27" s="345" t="s">
        <v>111</v>
      </c>
      <c r="H27" s="346"/>
      <c r="I27" s="543" t="str">
        <f>IF(VLOOKUP($AM$1,'入力用シート (申請内容_兄弟通所ver)'!$A:$AC,11,FALSE)="","",VLOOKUP($AM$1,'入力用シート (申請内容_兄弟通所ver)'!$A:$AC,11,FALSE))</f>
        <v/>
      </c>
      <c r="J27" s="544"/>
      <c r="K27" s="544"/>
      <c r="L27" s="544"/>
      <c r="M27" s="195" t="s">
        <v>12</v>
      </c>
      <c r="N27" s="195"/>
      <c r="O27" s="544" t="str">
        <f>IF(VLOOKUP($AM$1,'入力用シート (申請内容_兄弟通所ver)'!$A:$AC,12,FALSE)="","",VLOOKUP($AM$1,'入力用シート (申請内容_兄弟通所ver)'!$A:$AC,12,FALSE))</f>
        <v/>
      </c>
      <c r="P27" s="544"/>
      <c r="Q27" s="544"/>
      <c r="R27" s="584"/>
      <c r="S27" s="541" t="str">
        <f>IF(VLOOKUP($AM$1,'入力用シート (申請内容_兄弟通所ver)'!$A:$AC,13,FALSE)="","",VLOOKUP($AM$1,'入力用シート (申請内容_兄弟通所ver)'!$A:$AC,13,FALSE))</f>
        <v/>
      </c>
      <c r="T27" s="542"/>
      <c r="U27" s="542"/>
      <c r="V27" s="82" t="s">
        <v>3</v>
      </c>
      <c r="W27" s="294"/>
      <c r="X27" s="294"/>
      <c r="Y27" s="294"/>
      <c r="Z27" s="283" t="s">
        <v>107</v>
      </c>
      <c r="AA27" s="284"/>
      <c r="AB27" s="284"/>
      <c r="AC27" s="284"/>
      <c r="AD27" s="284"/>
      <c r="AE27" s="66"/>
      <c r="AF27" s="66"/>
      <c r="AG27" s="66"/>
      <c r="AH27" s="66"/>
      <c r="AI27" s="94"/>
    </row>
    <row r="28" spans="2:41" ht="28.5" customHeight="1" thickBot="1" x14ac:dyDescent="0.2">
      <c r="B28" s="287"/>
      <c r="C28" s="288"/>
      <c r="D28" s="294"/>
      <c r="E28" s="294"/>
      <c r="F28" s="295"/>
      <c r="G28" s="301" t="s">
        <v>112</v>
      </c>
      <c r="H28" s="302"/>
      <c r="I28" s="575" t="str">
        <f>IF(VLOOKUP($AM$1,'入力用シート (申請内容_兄弟通所ver)'!$A:$AC,15,FALSE)="","",VLOOKUP($AM$1,'入力用シート (申請内容_兄弟通所ver)'!$A:$AC,15,FALSE))</f>
        <v/>
      </c>
      <c r="J28" s="576"/>
      <c r="K28" s="576"/>
      <c r="L28" s="576"/>
      <c r="M28" s="198" t="s">
        <v>12</v>
      </c>
      <c r="N28" s="198"/>
      <c r="O28" s="576" t="str">
        <f>IF(VLOOKUP($AM$1,'入力用シート (申請内容_兄弟通所ver)'!$A:$AC,16,FALSE)="","",VLOOKUP($AM$1,'入力用シート (申請内容_兄弟通所ver)'!$A:$AC,16,FALSE))</f>
        <v/>
      </c>
      <c r="P28" s="576"/>
      <c r="Q28" s="576"/>
      <c r="R28" s="585"/>
      <c r="S28" s="568" t="str">
        <f>IF(VLOOKUP($AM$1,'入力用シート (申請内容_兄弟通所ver)'!$A:$AC,17,FALSE)="","",VLOOKUP($AM$1,'入力用シート (申請内容_兄弟通所ver)'!$A:$AC,17,FALSE))</f>
        <v/>
      </c>
      <c r="T28" s="569"/>
      <c r="U28" s="569"/>
      <c r="V28" s="84" t="s">
        <v>3</v>
      </c>
      <c r="W28" s="298"/>
      <c r="X28" s="298"/>
      <c r="Y28" s="298"/>
      <c r="Z28" s="590" t="str">
        <f>IF(VLOOKUP($AM$1,'入力用シート (申請内容_兄弟通所ver)'!$A:$AC,23,FALSE)="","",VLOOKUP($AM$1,'入力用シート (申請内容_兄弟通所ver)'!$A:$AC,23,FALSE))</f>
        <v/>
      </c>
      <c r="AA28" s="591"/>
      <c r="AB28" s="591"/>
      <c r="AC28" s="591"/>
      <c r="AD28" s="591"/>
      <c r="AE28" s="591"/>
      <c r="AF28" s="591"/>
      <c r="AG28" s="591"/>
      <c r="AH28" s="591"/>
      <c r="AI28" s="95" t="s">
        <v>7</v>
      </c>
    </row>
    <row r="29" spans="2:41" ht="28.5" customHeight="1" x14ac:dyDescent="0.15">
      <c r="B29" s="287"/>
      <c r="C29" s="288"/>
      <c r="D29" s="294"/>
      <c r="E29" s="294"/>
      <c r="F29" s="295"/>
      <c r="G29" s="434" t="s">
        <v>104</v>
      </c>
      <c r="H29" s="435"/>
      <c r="I29" s="435"/>
      <c r="J29" s="435"/>
      <c r="K29" s="435"/>
      <c r="L29" s="618" t="str">
        <f>IF(VLOOKUP($AM$1,'入力用シート (申請内容_兄弟通所ver)'!$A:$AC,18,FALSE)="","",VLOOKUP($AM$1,'入力用シート (申請内容_兄弟通所ver)'!$A:$AC,18,FALSE))</f>
        <v/>
      </c>
      <c r="M29" s="618"/>
      <c r="N29" s="618"/>
      <c r="O29" s="618"/>
      <c r="P29" s="618"/>
      <c r="Q29" s="618"/>
      <c r="R29" s="618"/>
      <c r="S29" s="618"/>
      <c r="T29" s="618"/>
      <c r="U29" s="618"/>
      <c r="V29" s="80" t="s">
        <v>13</v>
      </c>
      <c r="W29" s="440" t="s">
        <v>123</v>
      </c>
      <c r="X29" s="440"/>
      <c r="Y29" s="441"/>
      <c r="Z29" s="572" t="s">
        <v>121</v>
      </c>
      <c r="AA29" s="573"/>
      <c r="AB29" s="573"/>
      <c r="AC29" s="573"/>
      <c r="AD29" s="573"/>
      <c r="AE29" s="573"/>
      <c r="AF29" s="573"/>
      <c r="AG29" s="573"/>
      <c r="AH29" s="573"/>
      <c r="AI29" s="574"/>
    </row>
    <row r="30" spans="2:41" ht="28.5" customHeight="1" x14ac:dyDescent="0.15">
      <c r="B30" s="287"/>
      <c r="C30" s="288"/>
      <c r="D30" s="296"/>
      <c r="E30" s="296"/>
      <c r="F30" s="297"/>
      <c r="G30" s="448" t="s">
        <v>105</v>
      </c>
      <c r="H30" s="449"/>
      <c r="I30" s="449"/>
      <c r="J30" s="449"/>
      <c r="K30" s="449"/>
      <c r="L30" s="619" t="str">
        <f>IF(VLOOKUP($AM$1,'入力用シート (申請内容_兄弟通所ver)'!$A:$AC,19,FALSE)="","",VLOOKUP($AM$1,'入力用シート (申請内容_兄弟通所ver)'!$A:$AC,19,FALSE))</f>
        <v/>
      </c>
      <c r="M30" s="619"/>
      <c r="N30" s="619"/>
      <c r="O30" s="619"/>
      <c r="P30" s="619"/>
      <c r="Q30" s="619"/>
      <c r="R30" s="619"/>
      <c r="S30" s="619"/>
      <c r="T30" s="619"/>
      <c r="U30" s="619"/>
      <c r="V30" s="81" t="s">
        <v>13</v>
      </c>
      <c r="W30" s="440"/>
      <c r="X30" s="440"/>
      <c r="Y30" s="441"/>
      <c r="Z30" s="119" t="s">
        <v>148</v>
      </c>
      <c r="AA30" s="129" t="str">
        <f>IF($AG$19=$AO$19,4,IF($AG$19=$AO$20,7,IF($AG$19=$AO$21,10,IF($AG$19=$AO$22,1,""))))</f>
        <v/>
      </c>
      <c r="AB30" s="487" t="s">
        <v>149</v>
      </c>
      <c r="AC30" s="487"/>
      <c r="AD30" s="528" t="str">
        <f>IF(VLOOKUP($AM$1,'入力用シート (申請内容_兄弟通所ver)'!$A:$AC,24,FALSE)="","",VLOOKUP($AM$1,'入力用シート (申請内容_兄弟通所ver)'!$A:$AC,24,FALSE))</f>
        <v/>
      </c>
      <c r="AE30" s="528"/>
      <c r="AF30" s="118" t="s">
        <v>150</v>
      </c>
      <c r="AG30" s="528" t="str">
        <f>IF(VLOOKUP($AM$1,'入力用シート (申請内容_兄弟通所ver)'!$A:$AC,27,FALSE)="","",VLOOKUP($AM$1,'入力用シート (申請内容_兄弟通所ver)'!$A:$AC,27,FALSE))</f>
        <v/>
      </c>
      <c r="AH30" s="528"/>
      <c r="AI30" s="117" t="s">
        <v>151</v>
      </c>
      <c r="AM30" s="62" t="s">
        <v>31</v>
      </c>
    </row>
    <row r="31" spans="2:41" ht="28.5" customHeight="1" x14ac:dyDescent="0.15">
      <c r="B31" s="287"/>
      <c r="C31" s="288"/>
      <c r="D31" s="294"/>
      <c r="E31" s="294"/>
      <c r="F31" s="295"/>
      <c r="G31" s="450" t="s">
        <v>113</v>
      </c>
      <c r="H31" s="451"/>
      <c r="I31" s="451"/>
      <c r="J31" s="451"/>
      <c r="K31" s="451"/>
      <c r="L31" s="451"/>
      <c r="M31" s="451"/>
      <c r="N31" s="620" t="str">
        <f>IF(VLOOKUP($AM$1,'入力用シート (申請内容_兄弟通所ver)'!$A:$AC,20,FALSE)="","",VLOOKUP($AM$1,'入力用シート (申請内容_兄弟通所ver)'!$A:$AC,20,FALSE))</f>
        <v/>
      </c>
      <c r="O31" s="620"/>
      <c r="P31" s="620"/>
      <c r="Q31" s="620"/>
      <c r="R31" s="620"/>
      <c r="S31" s="620"/>
      <c r="T31" s="620"/>
      <c r="U31" s="620"/>
      <c r="V31" s="80" t="s">
        <v>13</v>
      </c>
      <c r="W31" s="440"/>
      <c r="X31" s="440"/>
      <c r="Y31" s="441"/>
      <c r="Z31" s="125" t="s">
        <v>148</v>
      </c>
      <c r="AA31" s="129" t="str">
        <f>IF($AG$19=$AO$19,5,IF($AG$19=$AO$20,8,IF($AG$19=$AO$21,11,IF($AG$19=$AO$22,2,""))))</f>
        <v/>
      </c>
      <c r="AB31" s="190" t="s">
        <v>149</v>
      </c>
      <c r="AC31" s="190"/>
      <c r="AD31" s="529" t="str">
        <f>IF(VLOOKUP($AM$1,'入力用シート (申請内容_兄弟通所ver)'!$A:$AC,25,FALSE)="","",VLOOKUP($AM$1,'入力用シート (申請内容_兄弟通所ver)'!$A:$AC,25,FALSE))</f>
        <v/>
      </c>
      <c r="AE31" s="529"/>
      <c r="AF31" s="124" t="s">
        <v>150</v>
      </c>
      <c r="AG31" s="529" t="str">
        <f>IF(VLOOKUP($AM$1,'入力用シート (申請内容_兄弟通所ver)'!$A:$AC,28,FALSE)="","",VLOOKUP($AM$1,'入力用シート (申請内容_兄弟通所ver)'!$A:$AC,28,FALSE))</f>
        <v/>
      </c>
      <c r="AH31" s="529"/>
      <c r="AI31" s="123" t="s">
        <v>151</v>
      </c>
    </row>
    <row r="32" spans="2:41" ht="28.5" customHeight="1" thickBot="1" x14ac:dyDescent="0.2">
      <c r="B32" s="289"/>
      <c r="C32" s="290"/>
      <c r="D32" s="299"/>
      <c r="E32" s="299"/>
      <c r="F32" s="300"/>
      <c r="G32" s="452" t="s">
        <v>114</v>
      </c>
      <c r="H32" s="453"/>
      <c r="I32" s="453"/>
      <c r="J32" s="453"/>
      <c r="K32" s="453"/>
      <c r="L32" s="453"/>
      <c r="M32" s="453"/>
      <c r="N32" s="621" t="str">
        <f>IF(VLOOKUP($AM$1,'入力用シート (申請内容_兄弟通所ver)'!$A:$AC,21,FALSE)="","",VLOOKUP($AM$1,'入力用シート (申請内容_兄弟通所ver)'!$A:$AC,21,FALSE))</f>
        <v/>
      </c>
      <c r="O32" s="621"/>
      <c r="P32" s="621"/>
      <c r="Q32" s="621"/>
      <c r="R32" s="621"/>
      <c r="S32" s="621"/>
      <c r="T32" s="621"/>
      <c r="U32" s="621"/>
      <c r="V32" s="96" t="s">
        <v>13</v>
      </c>
      <c r="W32" s="570"/>
      <c r="X32" s="570"/>
      <c r="Y32" s="571"/>
      <c r="Z32" s="122" t="s">
        <v>148</v>
      </c>
      <c r="AA32" s="130" t="str">
        <f>IF($AG$19=$AO$19,6,IF($AG$19=$AO$20,9,IF($AG$19=$AO$21,12,IF($AG$19=$AO$22,3,""))))</f>
        <v/>
      </c>
      <c r="AB32" s="192" t="s">
        <v>149</v>
      </c>
      <c r="AC32" s="192"/>
      <c r="AD32" s="577" t="str">
        <f>IF(VLOOKUP($AM$1,'入力用シート (申請内容_兄弟通所ver)'!$A:$AC,26,FALSE)="","",VLOOKUP($AM$1,'入力用シート (申請内容_兄弟通所ver)'!$A:$AC,26,FALSE))</f>
        <v/>
      </c>
      <c r="AE32" s="577"/>
      <c r="AF32" s="120" t="s">
        <v>150</v>
      </c>
      <c r="AG32" s="577" t="str">
        <f>IF(VLOOKUP($AM$1,'入力用シート (申請内容_兄弟通所ver)'!$A:$AC,29,FALSE)="","",VLOOKUP($AM$1,'入力用シート (申請内容_兄弟通所ver)'!$A:$AC,29,FALSE))</f>
        <v/>
      </c>
      <c r="AH32" s="577"/>
      <c r="AI32" s="121" t="s">
        <v>151</v>
      </c>
    </row>
    <row r="33" spans="1:36" ht="7.5" customHeight="1" thickTop="1" thickBot="1" x14ac:dyDescent="0.2">
      <c r="D33" s="97"/>
      <c r="E33" s="97"/>
      <c r="F33" s="97"/>
      <c r="G33" s="97"/>
      <c r="H33" s="97"/>
      <c r="I33" s="97"/>
      <c r="P33" s="66"/>
      <c r="Q33" s="66"/>
      <c r="R33" s="66"/>
      <c r="S33" s="77"/>
      <c r="T33" s="77"/>
      <c r="U33" s="77"/>
      <c r="W33" s="72"/>
      <c r="X33" s="66"/>
      <c r="Y33" s="66"/>
      <c r="Z33" s="66"/>
      <c r="AG33" s="99"/>
      <c r="AH33" s="99"/>
    </row>
    <row r="34" spans="1:36" ht="15" customHeight="1" thickTop="1" x14ac:dyDescent="0.15">
      <c r="B34" s="285" t="s">
        <v>115</v>
      </c>
      <c r="C34" s="286"/>
      <c r="D34" s="458" t="s">
        <v>127</v>
      </c>
      <c r="E34" s="458"/>
      <c r="F34" s="458"/>
      <c r="G34" s="459"/>
      <c r="H34" s="462" t="s">
        <v>126</v>
      </c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S34" s="463"/>
      <c r="T34" s="463"/>
      <c r="U34" s="463"/>
      <c r="V34" s="463"/>
      <c r="W34" s="463"/>
      <c r="X34" s="463"/>
      <c r="Y34" s="463"/>
      <c r="Z34" s="463"/>
      <c r="AA34" s="463"/>
      <c r="AB34" s="463"/>
      <c r="AC34" s="463"/>
      <c r="AD34" s="463"/>
      <c r="AE34" s="463"/>
      <c r="AF34" s="463"/>
      <c r="AG34" s="464"/>
      <c r="AH34" s="98"/>
    </row>
    <row r="35" spans="1:36" ht="15" customHeight="1" thickBot="1" x14ac:dyDescent="0.2">
      <c r="B35" s="287"/>
      <c r="C35" s="288"/>
      <c r="D35" s="460"/>
      <c r="E35" s="460"/>
      <c r="F35" s="460"/>
      <c r="G35" s="461"/>
      <c r="H35" s="465"/>
      <c r="I35" s="466"/>
      <c r="J35" s="466"/>
      <c r="K35" s="466"/>
      <c r="L35" s="466"/>
      <c r="M35" s="466"/>
      <c r="N35" s="466"/>
      <c r="O35" s="466"/>
      <c r="P35" s="466"/>
      <c r="Q35" s="466"/>
      <c r="R35" s="466"/>
      <c r="S35" s="466"/>
      <c r="T35" s="466"/>
      <c r="U35" s="466"/>
      <c r="V35" s="466"/>
      <c r="W35" s="466"/>
      <c r="X35" s="466"/>
      <c r="Y35" s="466"/>
      <c r="Z35" s="466"/>
      <c r="AA35" s="466"/>
      <c r="AB35" s="466"/>
      <c r="AC35" s="466"/>
      <c r="AD35" s="466"/>
      <c r="AE35" s="466"/>
      <c r="AF35" s="466"/>
      <c r="AG35" s="467"/>
      <c r="AH35" s="100"/>
      <c r="AI35" s="89"/>
    </row>
    <row r="36" spans="1:36" ht="24" customHeight="1" x14ac:dyDescent="0.15">
      <c r="B36" s="287"/>
      <c r="C36" s="288"/>
      <c r="D36" s="373" t="s">
        <v>124</v>
      </c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4"/>
      <c r="T36" s="66"/>
      <c r="U36" s="66"/>
      <c r="V36" s="509" t="s">
        <v>88</v>
      </c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1"/>
    </row>
    <row r="37" spans="1:36" ht="24" customHeight="1" x14ac:dyDescent="0.15">
      <c r="B37" s="287"/>
      <c r="C37" s="288"/>
      <c r="D37" s="604"/>
      <c r="E37" s="605"/>
      <c r="F37" s="605"/>
      <c r="G37" s="135" t="s">
        <v>160</v>
      </c>
      <c r="H37" s="468" t="s">
        <v>157</v>
      </c>
      <c r="I37" s="468"/>
      <c r="J37" s="135" t="s">
        <v>56</v>
      </c>
      <c r="K37" s="469" t="s">
        <v>158</v>
      </c>
      <c r="L37" s="470"/>
      <c r="M37" s="608"/>
      <c r="N37" s="609"/>
      <c r="O37" s="609"/>
      <c r="P37" s="609"/>
      <c r="Q37" s="609"/>
      <c r="R37" s="454" t="s">
        <v>27</v>
      </c>
      <c r="S37" s="455"/>
      <c r="V37" s="512" t="s">
        <v>116</v>
      </c>
      <c r="W37" s="513"/>
      <c r="X37" s="513"/>
      <c r="Y37" s="513"/>
      <c r="Z37" s="513"/>
      <c r="AA37" s="513"/>
      <c r="AB37" s="513" t="s">
        <v>117</v>
      </c>
      <c r="AC37" s="514"/>
      <c r="AD37" s="514"/>
      <c r="AE37" s="514"/>
      <c r="AF37" s="514"/>
      <c r="AG37" s="514"/>
      <c r="AH37" s="514"/>
      <c r="AI37" s="515"/>
    </row>
    <row r="38" spans="1:36" ht="24" customHeight="1" thickBot="1" x14ac:dyDescent="0.2">
      <c r="B38" s="287"/>
      <c r="C38" s="288"/>
      <c r="D38" s="606"/>
      <c r="E38" s="607"/>
      <c r="F38" s="607"/>
      <c r="G38" s="136" t="s">
        <v>56</v>
      </c>
      <c r="H38" s="471" t="s">
        <v>159</v>
      </c>
      <c r="I38" s="471"/>
      <c r="J38" s="136" t="s">
        <v>56</v>
      </c>
      <c r="K38" s="472" t="s">
        <v>161</v>
      </c>
      <c r="L38" s="473"/>
      <c r="M38" s="610"/>
      <c r="N38" s="611"/>
      <c r="O38" s="611"/>
      <c r="P38" s="611"/>
      <c r="Q38" s="611"/>
      <c r="R38" s="456"/>
      <c r="S38" s="457"/>
      <c r="V38" s="512"/>
      <c r="W38" s="513"/>
      <c r="X38" s="513"/>
      <c r="Y38" s="513"/>
      <c r="Z38" s="513"/>
      <c r="AA38" s="513"/>
      <c r="AB38" s="514"/>
      <c r="AC38" s="514"/>
      <c r="AD38" s="514"/>
      <c r="AE38" s="514"/>
      <c r="AF38" s="514"/>
      <c r="AG38" s="514"/>
      <c r="AH38" s="514"/>
      <c r="AI38" s="515"/>
    </row>
    <row r="39" spans="1:36" ht="19.5" customHeight="1" x14ac:dyDescent="0.15">
      <c r="B39" s="287"/>
      <c r="C39" s="288"/>
      <c r="D39" s="410" t="s">
        <v>28</v>
      </c>
      <c r="E39" s="411"/>
      <c r="F39" s="412" t="s">
        <v>22</v>
      </c>
      <c r="G39" s="410"/>
      <c r="H39" s="410"/>
      <c r="I39" s="410"/>
      <c r="J39" s="410"/>
      <c r="K39" s="410"/>
      <c r="L39" s="413"/>
      <c r="M39" s="414" t="s">
        <v>23</v>
      </c>
      <c r="N39" s="414"/>
      <c r="O39" s="414"/>
      <c r="P39" s="415"/>
      <c r="Q39" s="416" t="s">
        <v>24</v>
      </c>
      <c r="R39" s="414"/>
      <c r="S39" s="417"/>
      <c r="V39" s="516">
        <v>1</v>
      </c>
      <c r="W39" s="586"/>
      <c r="X39" s="586"/>
      <c r="Y39" s="598"/>
      <c r="Z39" s="424">
        <v>0</v>
      </c>
      <c r="AA39" s="408"/>
      <c r="AB39" s="600"/>
      <c r="AC39" s="586"/>
      <c r="AD39" s="586"/>
      <c r="AE39" s="586"/>
      <c r="AF39" s="586"/>
      <c r="AG39" s="586"/>
      <c r="AH39" s="596"/>
      <c r="AI39" s="578"/>
    </row>
    <row r="40" spans="1:36" ht="18.75" customHeight="1" thickBot="1" x14ac:dyDescent="0.2">
      <c r="B40" s="287"/>
      <c r="C40" s="288"/>
      <c r="D40" s="267" t="s">
        <v>29</v>
      </c>
      <c r="E40" s="268"/>
      <c r="F40" s="622"/>
      <c r="G40" s="592"/>
      <c r="H40" s="592"/>
      <c r="I40" s="592"/>
      <c r="J40" s="592"/>
      <c r="K40" s="592"/>
      <c r="L40" s="594"/>
      <c r="M40" s="493"/>
      <c r="N40" s="518"/>
      <c r="O40" s="378"/>
      <c r="P40" s="520"/>
      <c r="Q40" s="522"/>
      <c r="R40" s="378"/>
      <c r="S40" s="380"/>
      <c r="V40" s="517"/>
      <c r="W40" s="587"/>
      <c r="X40" s="587"/>
      <c r="Y40" s="599"/>
      <c r="Z40" s="425"/>
      <c r="AA40" s="409"/>
      <c r="AB40" s="601"/>
      <c r="AC40" s="587"/>
      <c r="AD40" s="587"/>
      <c r="AE40" s="587"/>
      <c r="AF40" s="587"/>
      <c r="AG40" s="587"/>
      <c r="AH40" s="597"/>
      <c r="AI40" s="579"/>
    </row>
    <row r="41" spans="1:36" ht="18.75" customHeight="1" thickBot="1" x14ac:dyDescent="0.2">
      <c r="B41" s="287"/>
      <c r="C41" s="288"/>
      <c r="D41" s="382" t="s">
        <v>30</v>
      </c>
      <c r="E41" s="383"/>
      <c r="F41" s="623"/>
      <c r="G41" s="593"/>
      <c r="H41" s="593"/>
      <c r="I41" s="593"/>
      <c r="J41" s="593"/>
      <c r="K41" s="593"/>
      <c r="L41" s="595"/>
      <c r="M41" s="494"/>
      <c r="N41" s="519"/>
      <c r="O41" s="379"/>
      <c r="P41" s="521"/>
      <c r="Q41" s="523"/>
      <c r="R41" s="379"/>
      <c r="S41" s="381"/>
      <c r="V41" s="384" t="s">
        <v>96</v>
      </c>
      <c r="W41" s="384"/>
      <c r="X41" s="385">
        <v>9900</v>
      </c>
      <c r="Y41" s="385"/>
      <c r="Z41" s="386" t="s">
        <v>120</v>
      </c>
      <c r="AA41" s="386"/>
      <c r="AB41" s="386"/>
      <c r="AC41" s="428"/>
      <c r="AD41" s="428"/>
      <c r="AE41" s="73"/>
      <c r="AF41" s="73"/>
      <c r="AG41" s="73"/>
      <c r="AH41" s="73"/>
      <c r="AI41" s="73"/>
    </row>
    <row r="42" spans="1:36" ht="20.25" customHeight="1" thickTop="1" x14ac:dyDescent="0.15">
      <c r="A42" s="66"/>
      <c r="B42" s="287"/>
      <c r="C42" s="288"/>
      <c r="D42" s="350" t="s">
        <v>97</v>
      </c>
      <c r="E42" s="351"/>
      <c r="F42" s="351"/>
      <c r="G42" s="351"/>
      <c r="H42" s="352"/>
      <c r="I42" s="367" t="s">
        <v>16</v>
      </c>
      <c r="J42" s="368"/>
      <c r="K42" s="368"/>
      <c r="L42" s="369"/>
      <c r="M42" s="612"/>
      <c r="N42" s="613"/>
      <c r="O42" s="613"/>
      <c r="P42" s="613"/>
      <c r="Q42" s="613"/>
      <c r="R42" s="613"/>
      <c r="S42" s="613"/>
      <c r="T42" s="613"/>
      <c r="U42" s="613"/>
      <c r="V42" s="613"/>
      <c r="W42" s="614"/>
      <c r="AD42" s="66"/>
    </row>
    <row r="43" spans="1:36" ht="30" customHeight="1" thickBot="1" x14ac:dyDescent="0.2">
      <c r="A43" s="66"/>
      <c r="B43" s="289"/>
      <c r="C43" s="290"/>
      <c r="D43" s="353"/>
      <c r="E43" s="353"/>
      <c r="F43" s="353"/>
      <c r="G43" s="353"/>
      <c r="H43" s="354"/>
      <c r="I43" s="370" t="s">
        <v>15</v>
      </c>
      <c r="J43" s="371"/>
      <c r="K43" s="371"/>
      <c r="L43" s="372"/>
      <c r="M43" s="615"/>
      <c r="N43" s="616"/>
      <c r="O43" s="616"/>
      <c r="P43" s="616"/>
      <c r="Q43" s="616"/>
      <c r="R43" s="616"/>
      <c r="S43" s="616"/>
      <c r="T43" s="616"/>
      <c r="U43" s="616"/>
      <c r="V43" s="616"/>
      <c r="W43" s="617"/>
    </row>
    <row r="44" spans="1:36" ht="5.25" customHeight="1" thickTop="1" x14ac:dyDescent="0.15">
      <c r="A44" s="66"/>
      <c r="B44" s="101"/>
      <c r="C44" s="101"/>
      <c r="D44" s="102"/>
      <c r="E44" s="102"/>
      <c r="F44" s="102"/>
      <c r="G44" s="102"/>
      <c r="H44" s="102"/>
      <c r="I44" s="103"/>
      <c r="J44" s="103"/>
      <c r="K44" s="103"/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5"/>
      <c r="AE44" s="105"/>
      <c r="AF44" s="105"/>
      <c r="AG44" s="105"/>
      <c r="AH44" s="105"/>
      <c r="AI44" s="105"/>
      <c r="AJ44" s="105"/>
    </row>
    <row r="45" spans="1:36" ht="5.25" customHeight="1" x14ac:dyDescent="0.15">
      <c r="A45" s="66"/>
      <c r="B45" s="74"/>
      <c r="C45" s="74"/>
    </row>
    <row r="46" spans="1:36" ht="15" customHeight="1" thickBot="1" x14ac:dyDescent="0.2">
      <c r="C46" s="401" t="s">
        <v>141</v>
      </c>
      <c r="D46" s="401"/>
      <c r="E46" s="401"/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66"/>
    </row>
    <row r="47" spans="1:36" ht="25.5" customHeight="1" thickTop="1" x14ac:dyDescent="0.15">
      <c r="C47" s="355" t="s">
        <v>26</v>
      </c>
      <c r="D47" s="356"/>
      <c r="E47" s="211" t="s">
        <v>86</v>
      </c>
      <c r="F47" s="212"/>
      <c r="G47" s="212"/>
      <c r="H47" s="212"/>
      <c r="I47" s="212"/>
      <c r="J47" s="212"/>
      <c r="K47" s="212"/>
      <c r="L47" s="212"/>
      <c r="M47" s="213"/>
      <c r="N47" s="361" t="s">
        <v>100</v>
      </c>
      <c r="O47" s="362"/>
      <c r="P47" s="241" t="s">
        <v>103</v>
      </c>
      <c r="Q47" s="242"/>
      <c r="R47" s="242"/>
      <c r="S47" s="242"/>
      <c r="T47" s="242"/>
      <c r="U47" s="242"/>
      <c r="V47" s="242"/>
      <c r="W47" s="242"/>
      <c r="X47" s="242"/>
      <c r="Y47" s="242"/>
      <c r="Z47" s="243"/>
    </row>
    <row r="48" spans="1:36" ht="25.5" customHeight="1" x14ac:dyDescent="0.15">
      <c r="C48" s="357"/>
      <c r="D48" s="358"/>
      <c r="E48" s="223" t="s">
        <v>87</v>
      </c>
      <c r="F48" s="224"/>
      <c r="G48" s="224"/>
      <c r="H48" s="224"/>
      <c r="I48" s="224"/>
      <c r="J48" s="224"/>
      <c r="K48" s="224"/>
      <c r="L48" s="224"/>
      <c r="M48" s="225"/>
      <c r="N48" s="363"/>
      <c r="O48" s="364"/>
      <c r="P48" s="238" t="s">
        <v>165</v>
      </c>
      <c r="Q48" s="239"/>
      <c r="R48" s="239"/>
      <c r="S48" s="239"/>
      <c r="T48" s="239"/>
      <c r="U48" s="239"/>
      <c r="V48" s="239"/>
      <c r="W48" s="239"/>
      <c r="X48" s="239"/>
      <c r="Y48" s="239"/>
      <c r="Z48" s="240"/>
    </row>
    <row r="49" spans="2:36" ht="25.5" customHeight="1" thickBot="1" x14ac:dyDescent="0.2">
      <c r="C49" s="357"/>
      <c r="D49" s="358"/>
      <c r="E49" s="217" t="s">
        <v>136</v>
      </c>
      <c r="F49" s="218"/>
      <c r="G49" s="218"/>
      <c r="H49" s="218"/>
      <c r="I49" s="218"/>
      <c r="J49" s="218"/>
      <c r="K49" s="218"/>
      <c r="L49" s="218"/>
      <c r="M49" s="219"/>
      <c r="N49" s="365"/>
      <c r="O49" s="366"/>
      <c r="P49" s="235" t="s">
        <v>165</v>
      </c>
      <c r="Q49" s="236"/>
      <c r="R49" s="236"/>
      <c r="S49" s="236"/>
      <c r="T49" s="236"/>
      <c r="U49" s="236"/>
      <c r="V49" s="236"/>
      <c r="W49" s="236"/>
      <c r="X49" s="236"/>
      <c r="Y49" s="236"/>
      <c r="Z49" s="237"/>
      <c r="AA49" s="66"/>
      <c r="AB49" s="66"/>
      <c r="AC49" s="66"/>
      <c r="AD49" s="66"/>
      <c r="AE49" s="66"/>
    </row>
    <row r="50" spans="2:36" ht="26.25" customHeight="1" thickTop="1" thickBot="1" x14ac:dyDescent="0.2">
      <c r="C50" s="359"/>
      <c r="D50" s="360"/>
      <c r="E50" s="220" t="s">
        <v>136</v>
      </c>
      <c r="F50" s="221"/>
      <c r="G50" s="221"/>
      <c r="H50" s="221"/>
      <c r="I50" s="221"/>
      <c r="J50" s="221"/>
      <c r="K50" s="221"/>
      <c r="L50" s="221"/>
      <c r="M50" s="222"/>
      <c r="N50" s="389" t="s">
        <v>101</v>
      </c>
      <c r="O50" s="390"/>
      <c r="P50" s="232" t="s">
        <v>137</v>
      </c>
      <c r="Q50" s="233"/>
      <c r="R50" s="233"/>
      <c r="S50" s="233"/>
      <c r="T50" s="233"/>
      <c r="U50" s="233"/>
      <c r="V50" s="233"/>
      <c r="W50" s="233"/>
      <c r="X50" s="233"/>
      <c r="Y50" s="233"/>
      <c r="Z50" s="234"/>
      <c r="AA50" s="375" t="s">
        <v>14</v>
      </c>
      <c r="AB50" s="376"/>
      <c r="AC50" s="376"/>
      <c r="AD50" s="376"/>
      <c r="AE50" s="376"/>
      <c r="AF50" s="376"/>
      <c r="AG50" s="377"/>
      <c r="AJ50" s="66"/>
    </row>
    <row r="51" spans="2:36" ht="26.25" customHeight="1" thickTop="1" x14ac:dyDescent="0.15">
      <c r="B51" s="75"/>
      <c r="C51" s="357" t="s">
        <v>99</v>
      </c>
      <c r="D51" s="358"/>
      <c r="E51" s="217" t="s">
        <v>136</v>
      </c>
      <c r="F51" s="218"/>
      <c r="G51" s="218"/>
      <c r="H51" s="218"/>
      <c r="I51" s="218"/>
      <c r="J51" s="218"/>
      <c r="K51" s="218"/>
      <c r="L51" s="218"/>
      <c r="M51" s="219"/>
      <c r="N51" s="363"/>
      <c r="O51" s="364"/>
      <c r="P51" s="229" t="s">
        <v>137</v>
      </c>
      <c r="Q51" s="230"/>
      <c r="R51" s="230"/>
      <c r="S51" s="230"/>
      <c r="T51" s="230"/>
      <c r="U51" s="230"/>
      <c r="V51" s="230"/>
      <c r="W51" s="230"/>
      <c r="X51" s="230"/>
      <c r="Y51" s="230"/>
      <c r="Z51" s="231"/>
      <c r="AA51" s="395" t="s">
        <v>3</v>
      </c>
      <c r="AB51" s="396"/>
      <c r="AC51" s="396"/>
      <c r="AD51" s="396"/>
      <c r="AE51" s="396"/>
      <c r="AF51" s="396"/>
      <c r="AG51" s="397"/>
    </row>
    <row r="52" spans="2:36" ht="26.25" customHeight="1" thickBot="1" x14ac:dyDescent="0.2">
      <c r="C52" s="393"/>
      <c r="D52" s="394"/>
      <c r="E52" s="214" t="s">
        <v>136</v>
      </c>
      <c r="F52" s="215"/>
      <c r="G52" s="215"/>
      <c r="H52" s="215"/>
      <c r="I52" s="215"/>
      <c r="J52" s="215"/>
      <c r="K52" s="215"/>
      <c r="L52" s="215"/>
      <c r="M52" s="216"/>
      <c r="N52" s="391"/>
      <c r="O52" s="392"/>
      <c r="P52" s="226" t="s">
        <v>137</v>
      </c>
      <c r="Q52" s="227"/>
      <c r="R52" s="227"/>
      <c r="S52" s="227"/>
      <c r="T52" s="227"/>
      <c r="U52" s="227"/>
      <c r="V52" s="227"/>
      <c r="W52" s="227"/>
      <c r="X52" s="227"/>
      <c r="Y52" s="227"/>
      <c r="Z52" s="228"/>
      <c r="AA52" s="398"/>
      <c r="AB52" s="399"/>
      <c r="AC52" s="399"/>
      <c r="AD52" s="399"/>
      <c r="AE52" s="399"/>
      <c r="AF52" s="399"/>
      <c r="AG52" s="400"/>
    </row>
    <row r="53" spans="2:36" ht="7.5" customHeight="1" thickTop="1" x14ac:dyDescent="0.15"/>
  </sheetData>
  <mergeCells count="171">
    <mergeCell ref="Z41:AB41"/>
    <mergeCell ref="AC41:AD41"/>
    <mergeCell ref="X41:Y41"/>
    <mergeCell ref="AD39:AD40"/>
    <mergeCell ref="AE39:AE40"/>
    <mergeCell ref="AF39:AF40"/>
    <mergeCell ref="AG39:AG40"/>
    <mergeCell ref="AH39:AH40"/>
    <mergeCell ref="AI39:AI40"/>
    <mergeCell ref="X39:X40"/>
    <mergeCell ref="Y39:Y40"/>
    <mergeCell ref="Z39:Z40"/>
    <mergeCell ref="AA39:AA40"/>
    <mergeCell ref="C51:D52"/>
    <mergeCell ref="E51:M51"/>
    <mergeCell ref="P51:Z51"/>
    <mergeCell ref="AA51:AG52"/>
    <mergeCell ref="E52:M52"/>
    <mergeCell ref="P52:Z52"/>
    <mergeCell ref="C46:X46"/>
    <mergeCell ref="C47:D50"/>
    <mergeCell ref="E47:M47"/>
    <mergeCell ref="N47:O49"/>
    <mergeCell ref="P47:Z47"/>
    <mergeCell ref="E48:M48"/>
    <mergeCell ref="P48:Z48"/>
    <mergeCell ref="E49:M49"/>
    <mergeCell ref="P49:Z49"/>
    <mergeCell ref="E50:M50"/>
    <mergeCell ref="N50:O52"/>
    <mergeCell ref="P50:Z50"/>
    <mergeCell ref="AA50:AG50"/>
    <mergeCell ref="M42:W42"/>
    <mergeCell ref="I43:L43"/>
    <mergeCell ref="M43:W43"/>
    <mergeCell ref="Q40:Q41"/>
    <mergeCell ref="R40:R41"/>
    <mergeCell ref="S40:S41"/>
    <mergeCell ref="D41:E41"/>
    <mergeCell ref="V41:W41"/>
    <mergeCell ref="K40:K41"/>
    <mergeCell ref="L40:L41"/>
    <mergeCell ref="M40:M41"/>
    <mergeCell ref="N40:N41"/>
    <mergeCell ref="O40:O41"/>
    <mergeCell ref="P40:P41"/>
    <mergeCell ref="D40:E40"/>
    <mergeCell ref="F40:F41"/>
    <mergeCell ref="G40:G41"/>
    <mergeCell ref="H40:H41"/>
    <mergeCell ref="I40:I41"/>
    <mergeCell ref="J40:J41"/>
    <mergeCell ref="B34:C43"/>
    <mergeCell ref="D34:G35"/>
    <mergeCell ref="H34:AG35"/>
    <mergeCell ref="D36:S36"/>
    <mergeCell ref="V36:AI36"/>
    <mergeCell ref="D37:F38"/>
    <mergeCell ref="H37:I37"/>
    <mergeCell ref="K37:L37"/>
    <mergeCell ref="M37:Q38"/>
    <mergeCell ref="R37:S38"/>
    <mergeCell ref="AB39:AB40"/>
    <mergeCell ref="AC39:AC40"/>
    <mergeCell ref="V37:AA38"/>
    <mergeCell ref="AB37:AI38"/>
    <mergeCell ref="H38:I38"/>
    <mergeCell ref="K38:L38"/>
    <mergeCell ref="D39:E39"/>
    <mergeCell ref="F39:L39"/>
    <mergeCell ref="M39:P39"/>
    <mergeCell ref="Q39:S39"/>
    <mergeCell ref="V39:V40"/>
    <mergeCell ref="W39:W40"/>
    <mergeCell ref="D42:H43"/>
    <mergeCell ref="I42:L42"/>
    <mergeCell ref="D31:F32"/>
    <mergeCell ref="G31:M31"/>
    <mergeCell ref="N31:U31"/>
    <mergeCell ref="AB31:AC31"/>
    <mergeCell ref="AD31:AE31"/>
    <mergeCell ref="AG31:AH31"/>
    <mergeCell ref="G32:M32"/>
    <mergeCell ref="N32:U32"/>
    <mergeCell ref="AB32:AC32"/>
    <mergeCell ref="AD32:AE32"/>
    <mergeCell ref="G29:K29"/>
    <mergeCell ref="L29:U29"/>
    <mergeCell ref="W29:Y32"/>
    <mergeCell ref="Z29:AI29"/>
    <mergeCell ref="G30:K30"/>
    <mergeCell ref="L30:U30"/>
    <mergeCell ref="AB30:AC30"/>
    <mergeCell ref="AD30:AE30"/>
    <mergeCell ref="AG30:AH30"/>
    <mergeCell ref="AG32:AH32"/>
    <mergeCell ref="I28:L28"/>
    <mergeCell ref="M28:N28"/>
    <mergeCell ref="O28:R28"/>
    <mergeCell ref="S28:U28"/>
    <mergeCell ref="Z28:AH28"/>
    <mergeCell ref="W25:Y28"/>
    <mergeCell ref="Z25:AD25"/>
    <mergeCell ref="G26:H26"/>
    <mergeCell ref="I26:L26"/>
    <mergeCell ref="M26:N26"/>
    <mergeCell ref="O26:R26"/>
    <mergeCell ref="S26:U26"/>
    <mergeCell ref="Z26:AH26"/>
    <mergeCell ref="G27:H27"/>
    <mergeCell ref="I27:L27"/>
    <mergeCell ref="G20:K20"/>
    <mergeCell ref="L20:Q20"/>
    <mergeCell ref="T20:AF20"/>
    <mergeCell ref="B21:F22"/>
    <mergeCell ref="G21:AI22"/>
    <mergeCell ref="B25:C32"/>
    <mergeCell ref="D25:F30"/>
    <mergeCell ref="G25:H25"/>
    <mergeCell ref="I25:R25"/>
    <mergeCell ref="S25:V25"/>
    <mergeCell ref="B17:F20"/>
    <mergeCell ref="G17:Q18"/>
    <mergeCell ref="R17:S20"/>
    <mergeCell ref="T17:AF18"/>
    <mergeCell ref="AG17:AI18"/>
    <mergeCell ref="G19:K19"/>
    <mergeCell ref="L19:Q19"/>
    <mergeCell ref="T19:AF19"/>
    <mergeCell ref="AG19:AI20"/>
    <mergeCell ref="M27:N27"/>
    <mergeCell ref="O27:R27"/>
    <mergeCell ref="S27:U27"/>
    <mergeCell ref="Z27:AD27"/>
    <mergeCell ref="G28:H28"/>
    <mergeCell ref="C11:D11"/>
    <mergeCell ref="E11:N11"/>
    <mergeCell ref="X11:AI11"/>
    <mergeCell ref="S13:AI13"/>
    <mergeCell ref="B15:F16"/>
    <mergeCell ref="G15:I15"/>
    <mergeCell ref="X15:Z16"/>
    <mergeCell ref="G16:I16"/>
    <mergeCell ref="C9:D9"/>
    <mergeCell ref="E9:P9"/>
    <mergeCell ref="W9:AI9"/>
    <mergeCell ref="C10:D10"/>
    <mergeCell ref="E10:P10"/>
    <mergeCell ref="W10:AC10"/>
    <mergeCell ref="AF10:AI10"/>
    <mergeCell ref="AF16:AI16"/>
    <mergeCell ref="AA16:AD16"/>
    <mergeCell ref="AA15:AD15"/>
    <mergeCell ref="AF15:AI15"/>
    <mergeCell ref="K16:O16"/>
    <mergeCell ref="K15:O15"/>
    <mergeCell ref="R16:W16"/>
    <mergeCell ref="R15:W15"/>
    <mergeCell ref="C6:O6"/>
    <mergeCell ref="S6:AI6"/>
    <mergeCell ref="D7:P7"/>
    <mergeCell ref="S7:T7"/>
    <mergeCell ref="U7:W7"/>
    <mergeCell ref="D8:P8"/>
    <mergeCell ref="W8:AI8"/>
    <mergeCell ref="AL1:AL2"/>
    <mergeCell ref="AM1:AM2"/>
    <mergeCell ref="C2:AI2"/>
    <mergeCell ref="B4:K4"/>
    <mergeCell ref="Y4:AH4"/>
    <mergeCell ref="C5:O5"/>
  </mergeCells>
  <phoneticPr fontId="2"/>
  <dataValidations count="1">
    <dataValidation type="list" allowBlank="1" showInputMessage="1" showErrorMessage="1" sqref="G37:G38 J37:J38">
      <formula1>"□,☑"</formula1>
    </dataValidation>
  </dataValidations>
  <printOptions horizontalCentered="1"/>
  <pageMargins left="0.51181102362204722" right="0.31496062992125984" top="0.26" bottom="0.27559055118110237" header="0.19685039370078741" footer="0.19685039370078741"/>
  <pageSetup paperSize="9" scale="82" orientation="portrait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29" r:id="rId4" name="Spinner 1">
              <controlPr defaultSize="0" autoPict="0">
                <anchor moveWithCells="1" sizeWithCells="1">
                  <from>
                    <xdr:col>39</xdr:col>
                    <xdr:colOff>19050</xdr:colOff>
                    <xdr:row>0</xdr:row>
                    <xdr:rowOff>0</xdr:rowOff>
                  </from>
                  <to>
                    <xdr:col>40</xdr:col>
                    <xdr:colOff>95250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62"/>
  <sheetViews>
    <sheetView view="pageBreakPreview" zoomScale="115" zoomScaleNormal="100" zoomScaleSheetLayoutView="115" workbookViewId="0">
      <selection activeCell="A2" sqref="A2"/>
    </sheetView>
  </sheetViews>
  <sheetFormatPr defaultRowHeight="13.5" x14ac:dyDescent="0.15"/>
  <cols>
    <col min="1" max="1" width="8.25" customWidth="1"/>
    <col min="2" max="2" width="11.375" customWidth="1"/>
    <col min="3" max="3" width="23.75" customWidth="1"/>
    <col min="4" max="4" width="14.125" customWidth="1"/>
    <col min="5" max="5" width="15.625" customWidth="1"/>
    <col min="6" max="6" width="6.25" customWidth="1"/>
    <col min="7" max="7" width="12.25" customWidth="1"/>
    <col min="8" max="8" width="11.375" customWidth="1"/>
    <col min="9" max="9" width="9.625" customWidth="1"/>
    <col min="10" max="10" width="6.125" customWidth="1"/>
    <col min="11" max="11" width="8.75" customWidth="1"/>
    <col min="12" max="12" width="9" style="2"/>
    <col min="13" max="13" width="10.625" style="2" customWidth="1"/>
    <col min="14" max="14" width="9.5" style="2" customWidth="1"/>
    <col min="15" max="15" width="6.25" style="2" customWidth="1"/>
    <col min="16" max="18" width="9" style="2"/>
  </cols>
  <sheetData>
    <row r="1" spans="1:16" ht="37.5" customHeight="1" x14ac:dyDescent="0.15">
      <c r="A1" s="718" t="s">
        <v>180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</row>
    <row r="2" spans="1:16" s="2" customFormat="1" x14ac:dyDescent="0.15"/>
    <row r="3" spans="1:16" s="2" customFormat="1" ht="24.75" thickBot="1" x14ac:dyDescent="0.45">
      <c r="A3" s="634" t="s">
        <v>41</v>
      </c>
      <c r="B3" s="634"/>
      <c r="C3" s="634"/>
      <c r="D3" s="3"/>
      <c r="E3" s="3"/>
      <c r="F3" s="3"/>
      <c r="G3" s="3"/>
      <c r="H3" s="3"/>
      <c r="I3" s="3"/>
      <c r="J3" s="3"/>
      <c r="K3" s="3"/>
    </row>
    <row r="4" spans="1:16" s="2" customFormat="1" ht="22.5" customHeight="1" thickTop="1" thickBot="1" x14ac:dyDescent="0.45">
      <c r="A4" s="732" t="s">
        <v>164</v>
      </c>
      <c r="B4" s="733"/>
      <c r="C4" s="141"/>
      <c r="D4" s="139" t="s">
        <v>166</v>
      </c>
      <c r="E4" s="140"/>
      <c r="F4" s="140"/>
      <c r="G4" s="140"/>
      <c r="H4" s="140"/>
      <c r="I4" s="3"/>
      <c r="J4" s="3"/>
      <c r="K4" s="3"/>
    </row>
    <row r="5" spans="1:16" s="2" customFormat="1" ht="22.5" customHeight="1" thickTop="1" x14ac:dyDescent="0.25">
      <c r="A5" s="734" t="s">
        <v>39</v>
      </c>
      <c r="B5" s="735"/>
      <c r="C5" s="736"/>
      <c r="D5" s="737"/>
      <c r="E5" s="737"/>
      <c r="F5" s="737"/>
      <c r="G5" s="737"/>
      <c r="H5" s="738"/>
      <c r="I5" s="3"/>
      <c r="J5" s="3"/>
      <c r="K5" s="3"/>
    </row>
    <row r="6" spans="1:16" s="2" customFormat="1" ht="22.5" customHeight="1" x14ac:dyDescent="0.25">
      <c r="A6" s="734" t="s">
        <v>5</v>
      </c>
      <c r="B6" s="735"/>
      <c r="C6" s="739"/>
      <c r="D6" s="740"/>
      <c r="E6" s="740"/>
      <c r="F6" s="740"/>
      <c r="G6" s="740"/>
      <c r="H6" s="741"/>
      <c r="I6" s="3"/>
      <c r="J6" s="3"/>
      <c r="K6" s="3"/>
      <c r="M6" s="9"/>
      <c r="N6" s="9"/>
      <c r="O6" s="9"/>
    </row>
    <row r="7" spans="1:16" s="2" customFormat="1" ht="22.5" customHeight="1" thickBot="1" x14ac:dyDescent="0.3">
      <c r="A7" s="722" t="s">
        <v>40</v>
      </c>
      <c r="B7" s="723"/>
      <c r="C7" s="724"/>
      <c r="D7" s="725"/>
      <c r="E7" s="725"/>
      <c r="F7" s="725"/>
      <c r="G7" s="725"/>
      <c r="H7" s="726"/>
      <c r="I7" s="110" t="s">
        <v>61</v>
      </c>
      <c r="J7" s="3"/>
      <c r="K7" s="3"/>
      <c r="M7" s="9"/>
      <c r="N7" s="9"/>
      <c r="O7" s="9"/>
    </row>
    <row r="8" spans="1:16" s="2" customFormat="1" ht="15.75" thickTop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M8" s="9"/>
      <c r="N8" s="9"/>
      <c r="O8" s="9"/>
    </row>
    <row r="9" spans="1:16" s="2" customFormat="1" ht="24.75" thickBot="1" x14ac:dyDescent="0.45">
      <c r="A9" s="116" t="s">
        <v>42</v>
      </c>
      <c r="B9" s="116"/>
      <c r="C9" s="116"/>
      <c r="D9" s="111" t="s">
        <v>145</v>
      </c>
      <c r="E9" s="8"/>
      <c r="F9" s="8"/>
      <c r="G9" s="140"/>
      <c r="H9" s="140"/>
      <c r="I9" s="140"/>
      <c r="J9" s="140"/>
      <c r="K9" s="140"/>
      <c r="M9" s="9"/>
      <c r="N9" s="9"/>
      <c r="O9" s="9"/>
    </row>
    <row r="10" spans="1:16" s="2" customFormat="1" ht="33.75" customHeight="1" thickTop="1" x14ac:dyDescent="0.15">
      <c r="A10" s="643" t="s">
        <v>38</v>
      </c>
      <c r="B10" s="719" t="s">
        <v>44</v>
      </c>
      <c r="C10" s="720"/>
      <c r="D10" s="720"/>
      <c r="E10" s="720"/>
      <c r="F10" s="728"/>
      <c r="G10" s="729" t="s">
        <v>173</v>
      </c>
      <c r="H10" s="730"/>
      <c r="I10" s="730"/>
      <c r="J10" s="730"/>
      <c r="K10" s="731"/>
      <c r="L10" s="719" t="s">
        <v>174</v>
      </c>
      <c r="M10" s="720"/>
      <c r="N10" s="720"/>
      <c r="O10" s="720"/>
      <c r="P10" s="721"/>
    </row>
    <row r="11" spans="1:16" s="2" customFormat="1" ht="41.25" customHeight="1" thickBot="1" x14ac:dyDescent="0.2">
      <c r="A11" s="727"/>
      <c r="B11" s="7" t="s">
        <v>43</v>
      </c>
      <c r="C11" s="7" t="s">
        <v>39</v>
      </c>
      <c r="D11" s="7" t="s">
        <v>15</v>
      </c>
      <c r="E11" s="7" t="s">
        <v>62</v>
      </c>
      <c r="F11" s="7" t="s">
        <v>45</v>
      </c>
      <c r="G11" s="7" t="s">
        <v>15</v>
      </c>
      <c r="H11" s="7" t="s">
        <v>32</v>
      </c>
      <c r="I11" s="7" t="s">
        <v>47</v>
      </c>
      <c r="J11" s="7" t="s">
        <v>45</v>
      </c>
      <c r="K11" s="115" t="s">
        <v>64</v>
      </c>
      <c r="L11" s="7" t="s">
        <v>15</v>
      </c>
      <c r="M11" s="7" t="s">
        <v>32</v>
      </c>
      <c r="N11" s="7" t="s">
        <v>47</v>
      </c>
      <c r="O11" s="7" t="s">
        <v>45</v>
      </c>
      <c r="P11" s="115" t="s">
        <v>64</v>
      </c>
    </row>
    <row r="12" spans="1:16" s="2" customFormat="1" ht="45" customHeight="1" thickBot="1" x14ac:dyDescent="0.2">
      <c r="A12" s="10" t="s">
        <v>52</v>
      </c>
      <c r="B12" s="145" t="s">
        <v>53</v>
      </c>
      <c r="C12" s="145" t="s">
        <v>54</v>
      </c>
      <c r="D12" s="145" t="s">
        <v>65</v>
      </c>
      <c r="E12" s="145" t="s">
        <v>63</v>
      </c>
      <c r="F12" s="145" t="s">
        <v>55</v>
      </c>
      <c r="G12" s="145" t="s">
        <v>66</v>
      </c>
      <c r="H12" s="145" t="s">
        <v>67</v>
      </c>
      <c r="I12" s="146">
        <v>36982</v>
      </c>
      <c r="J12" s="145" t="s">
        <v>171</v>
      </c>
      <c r="K12" s="152"/>
      <c r="L12" s="145" t="s">
        <v>169</v>
      </c>
      <c r="M12" s="145" t="s">
        <v>170</v>
      </c>
      <c r="N12" s="146">
        <v>39539</v>
      </c>
      <c r="O12" s="145" t="s">
        <v>172</v>
      </c>
      <c r="P12" s="152"/>
    </row>
    <row r="13" spans="1:16" s="2" customFormat="1" ht="33.75" customHeight="1" x14ac:dyDescent="0.15">
      <c r="A13" s="11">
        <v>1</v>
      </c>
      <c r="B13" s="147"/>
      <c r="C13" s="147"/>
      <c r="D13" s="147"/>
      <c r="E13" s="147"/>
      <c r="F13" s="147"/>
      <c r="G13" s="147"/>
      <c r="H13" s="147"/>
      <c r="I13" s="148"/>
      <c r="J13" s="148"/>
      <c r="K13" s="153"/>
      <c r="L13" s="147"/>
      <c r="M13" s="147"/>
      <c r="N13" s="148"/>
      <c r="O13" s="148"/>
      <c r="P13" s="153"/>
    </row>
    <row r="14" spans="1:16" s="2" customFormat="1" ht="33.75" customHeight="1" x14ac:dyDescent="0.15">
      <c r="A14" s="13">
        <f t="shared" ref="A14:A62" si="0">A13+1</f>
        <v>2</v>
      </c>
      <c r="B14" s="149"/>
      <c r="C14" s="149"/>
      <c r="D14" s="149"/>
      <c r="E14" s="150"/>
      <c r="F14" s="149"/>
      <c r="G14" s="149"/>
      <c r="H14" s="149"/>
      <c r="I14" s="151"/>
      <c r="J14" s="151"/>
      <c r="K14" s="154"/>
      <c r="L14" s="149"/>
      <c r="M14" s="149"/>
      <c r="N14" s="151"/>
      <c r="O14" s="151"/>
      <c r="P14" s="154"/>
    </row>
    <row r="15" spans="1:16" ht="33.75" customHeight="1" x14ac:dyDescent="0.15">
      <c r="A15" s="13">
        <f t="shared" si="0"/>
        <v>3</v>
      </c>
      <c r="B15" s="149"/>
      <c r="C15" s="149"/>
      <c r="D15" s="149"/>
      <c r="E15" s="150"/>
      <c r="F15" s="149"/>
      <c r="G15" s="149"/>
      <c r="H15" s="149"/>
      <c r="I15" s="151"/>
      <c r="J15" s="151"/>
      <c r="K15" s="154"/>
      <c r="L15" s="149"/>
      <c r="M15" s="149"/>
      <c r="N15" s="151"/>
      <c r="O15" s="151"/>
      <c r="P15" s="154"/>
    </row>
    <row r="16" spans="1:16" ht="33.75" customHeight="1" x14ac:dyDescent="0.15">
      <c r="A16" s="13">
        <f t="shared" si="0"/>
        <v>4</v>
      </c>
      <c r="B16" s="149"/>
      <c r="C16" s="149"/>
      <c r="D16" s="149"/>
      <c r="E16" s="150"/>
      <c r="F16" s="149"/>
      <c r="G16" s="149"/>
      <c r="H16" s="149"/>
      <c r="I16" s="151"/>
      <c r="J16" s="151"/>
      <c r="K16" s="154"/>
      <c r="L16" s="149"/>
      <c r="M16" s="149"/>
      <c r="N16" s="151"/>
      <c r="O16" s="151"/>
      <c r="P16" s="154"/>
    </row>
    <row r="17" spans="1:16" ht="33.75" customHeight="1" x14ac:dyDescent="0.15">
      <c r="A17" s="13">
        <f t="shared" si="0"/>
        <v>5</v>
      </c>
      <c r="B17" s="149"/>
      <c r="C17" s="149"/>
      <c r="D17" s="149"/>
      <c r="E17" s="150"/>
      <c r="F17" s="149"/>
      <c r="G17" s="149"/>
      <c r="H17" s="149"/>
      <c r="I17" s="151"/>
      <c r="J17" s="151"/>
      <c r="K17" s="154"/>
      <c r="L17" s="149"/>
      <c r="M17" s="149"/>
      <c r="N17" s="151"/>
      <c r="O17" s="151"/>
      <c r="P17" s="154"/>
    </row>
    <row r="18" spans="1:16" ht="33.75" customHeight="1" x14ac:dyDescent="0.15">
      <c r="A18" s="13">
        <f t="shared" si="0"/>
        <v>6</v>
      </c>
      <c r="B18" s="149"/>
      <c r="C18" s="149"/>
      <c r="D18" s="149"/>
      <c r="E18" s="150"/>
      <c r="F18" s="149"/>
      <c r="G18" s="149"/>
      <c r="H18" s="149"/>
      <c r="I18" s="151"/>
      <c r="J18" s="151"/>
      <c r="K18" s="154"/>
      <c r="L18" s="149"/>
      <c r="M18" s="149"/>
      <c r="N18" s="151"/>
      <c r="O18" s="151"/>
      <c r="P18" s="154"/>
    </row>
    <row r="19" spans="1:16" ht="33.75" customHeight="1" x14ac:dyDescent="0.15">
      <c r="A19" s="13">
        <f t="shared" si="0"/>
        <v>7</v>
      </c>
      <c r="B19" s="149"/>
      <c r="C19" s="149"/>
      <c r="D19" s="149"/>
      <c r="E19" s="150"/>
      <c r="F19" s="149"/>
      <c r="G19" s="149"/>
      <c r="H19" s="149"/>
      <c r="I19" s="151"/>
      <c r="J19" s="151"/>
      <c r="K19" s="154"/>
      <c r="L19" s="149"/>
      <c r="M19" s="149"/>
      <c r="N19" s="151"/>
      <c r="O19" s="151"/>
      <c r="P19" s="154"/>
    </row>
    <row r="20" spans="1:16" ht="33.75" customHeight="1" x14ac:dyDescent="0.15">
      <c r="A20" s="13">
        <f t="shared" si="0"/>
        <v>8</v>
      </c>
      <c r="B20" s="149"/>
      <c r="C20" s="149"/>
      <c r="D20" s="149"/>
      <c r="E20" s="150"/>
      <c r="F20" s="149"/>
      <c r="G20" s="149"/>
      <c r="H20" s="149"/>
      <c r="I20" s="151"/>
      <c r="J20" s="151"/>
      <c r="K20" s="154"/>
      <c r="L20" s="149"/>
      <c r="M20" s="149"/>
      <c r="N20" s="151"/>
      <c r="O20" s="151"/>
      <c r="P20" s="154"/>
    </row>
    <row r="21" spans="1:16" ht="33.75" customHeight="1" x14ac:dyDescent="0.15">
      <c r="A21" s="13">
        <f t="shared" si="0"/>
        <v>9</v>
      </c>
      <c r="B21" s="149"/>
      <c r="C21" s="149"/>
      <c r="D21" s="149"/>
      <c r="E21" s="150"/>
      <c r="F21" s="149"/>
      <c r="G21" s="149"/>
      <c r="H21" s="149"/>
      <c r="I21" s="151"/>
      <c r="J21" s="151"/>
      <c r="K21" s="154"/>
      <c r="L21" s="149"/>
      <c r="M21" s="149"/>
      <c r="N21" s="151"/>
      <c r="O21" s="151"/>
      <c r="P21" s="154"/>
    </row>
    <row r="22" spans="1:16" ht="33.75" customHeight="1" x14ac:dyDescent="0.15">
      <c r="A22" s="13">
        <f t="shared" si="0"/>
        <v>10</v>
      </c>
      <c r="B22" s="149"/>
      <c r="C22" s="149"/>
      <c r="D22" s="149"/>
      <c r="E22" s="150"/>
      <c r="F22" s="149"/>
      <c r="G22" s="149"/>
      <c r="H22" s="149"/>
      <c r="I22" s="151"/>
      <c r="J22" s="151"/>
      <c r="K22" s="154"/>
      <c r="L22" s="149"/>
      <c r="M22" s="149"/>
      <c r="N22" s="151"/>
      <c r="O22" s="151"/>
      <c r="P22" s="154"/>
    </row>
    <row r="23" spans="1:16" ht="33.75" customHeight="1" x14ac:dyDescent="0.15">
      <c r="A23" s="13">
        <f t="shared" si="0"/>
        <v>11</v>
      </c>
      <c r="B23" s="149"/>
      <c r="C23" s="149"/>
      <c r="D23" s="149"/>
      <c r="E23" s="150"/>
      <c r="F23" s="149"/>
      <c r="G23" s="149"/>
      <c r="H23" s="149"/>
      <c r="I23" s="151"/>
      <c r="J23" s="151"/>
      <c r="K23" s="154"/>
      <c r="L23" s="149"/>
      <c r="M23" s="149"/>
      <c r="N23" s="151"/>
      <c r="O23" s="151"/>
      <c r="P23" s="154"/>
    </row>
    <row r="24" spans="1:16" ht="33.75" customHeight="1" x14ac:dyDescent="0.15">
      <c r="A24" s="13">
        <f t="shared" si="0"/>
        <v>12</v>
      </c>
      <c r="B24" s="149"/>
      <c r="C24" s="149"/>
      <c r="D24" s="149"/>
      <c r="E24" s="150"/>
      <c r="F24" s="149"/>
      <c r="G24" s="149"/>
      <c r="H24" s="149"/>
      <c r="I24" s="151"/>
      <c r="J24" s="151"/>
      <c r="K24" s="154"/>
      <c r="L24" s="149"/>
      <c r="M24" s="149"/>
      <c r="N24" s="151"/>
      <c r="O24" s="151"/>
      <c r="P24" s="154"/>
    </row>
    <row r="25" spans="1:16" ht="33.75" customHeight="1" x14ac:dyDescent="0.15">
      <c r="A25" s="13">
        <f t="shared" si="0"/>
        <v>13</v>
      </c>
      <c r="B25" s="149"/>
      <c r="C25" s="149"/>
      <c r="D25" s="149"/>
      <c r="E25" s="150"/>
      <c r="F25" s="149"/>
      <c r="G25" s="149"/>
      <c r="H25" s="149"/>
      <c r="I25" s="151"/>
      <c r="J25" s="151"/>
      <c r="K25" s="154"/>
      <c r="L25" s="149"/>
      <c r="M25" s="149"/>
      <c r="N25" s="151"/>
      <c r="O25" s="151"/>
      <c r="P25" s="154"/>
    </row>
    <row r="26" spans="1:16" ht="33.75" customHeight="1" x14ac:dyDescent="0.15">
      <c r="A26" s="13">
        <f t="shared" si="0"/>
        <v>14</v>
      </c>
      <c r="B26" s="149"/>
      <c r="C26" s="149"/>
      <c r="D26" s="149"/>
      <c r="E26" s="150"/>
      <c r="F26" s="149"/>
      <c r="G26" s="149"/>
      <c r="H26" s="149"/>
      <c r="I26" s="151"/>
      <c r="J26" s="151"/>
      <c r="K26" s="154"/>
      <c r="L26" s="149"/>
      <c r="M26" s="149"/>
      <c r="N26" s="151"/>
      <c r="O26" s="151"/>
      <c r="P26" s="154"/>
    </row>
    <row r="27" spans="1:16" ht="33.75" customHeight="1" x14ac:dyDescent="0.15">
      <c r="A27" s="13">
        <f t="shared" si="0"/>
        <v>15</v>
      </c>
      <c r="B27" s="149"/>
      <c r="C27" s="149"/>
      <c r="D27" s="149"/>
      <c r="E27" s="150"/>
      <c r="F27" s="149"/>
      <c r="G27" s="149"/>
      <c r="H27" s="149"/>
      <c r="I27" s="151"/>
      <c r="J27" s="151"/>
      <c r="K27" s="154"/>
      <c r="L27" s="149"/>
      <c r="M27" s="149"/>
      <c r="N27" s="151"/>
      <c r="O27" s="151"/>
      <c r="P27" s="154"/>
    </row>
    <row r="28" spans="1:16" ht="33.75" customHeight="1" x14ac:dyDescent="0.15">
      <c r="A28" s="13">
        <f t="shared" si="0"/>
        <v>16</v>
      </c>
      <c r="B28" s="149"/>
      <c r="C28" s="149"/>
      <c r="D28" s="149"/>
      <c r="E28" s="150"/>
      <c r="F28" s="149"/>
      <c r="G28" s="149"/>
      <c r="H28" s="149"/>
      <c r="I28" s="151"/>
      <c r="J28" s="151"/>
      <c r="K28" s="154"/>
      <c r="L28" s="149"/>
      <c r="M28" s="149"/>
      <c r="N28" s="151"/>
      <c r="O28" s="151"/>
      <c r="P28" s="154"/>
    </row>
    <row r="29" spans="1:16" ht="33.75" customHeight="1" x14ac:dyDescent="0.15">
      <c r="A29" s="13">
        <f t="shared" si="0"/>
        <v>17</v>
      </c>
      <c r="B29" s="149"/>
      <c r="C29" s="149"/>
      <c r="D29" s="149"/>
      <c r="E29" s="150"/>
      <c r="F29" s="149"/>
      <c r="G29" s="149"/>
      <c r="H29" s="149"/>
      <c r="I29" s="151"/>
      <c r="J29" s="151"/>
      <c r="K29" s="154"/>
      <c r="L29" s="149"/>
      <c r="M29" s="149"/>
      <c r="N29" s="151"/>
      <c r="O29" s="151"/>
      <c r="P29" s="154"/>
    </row>
    <row r="30" spans="1:16" ht="33.75" customHeight="1" x14ac:dyDescent="0.15">
      <c r="A30" s="13">
        <f t="shared" si="0"/>
        <v>18</v>
      </c>
      <c r="B30" s="149"/>
      <c r="C30" s="149"/>
      <c r="D30" s="149"/>
      <c r="E30" s="150"/>
      <c r="F30" s="149"/>
      <c r="G30" s="149"/>
      <c r="H30" s="149"/>
      <c r="I30" s="151"/>
      <c r="J30" s="151"/>
      <c r="K30" s="154"/>
      <c r="L30" s="149"/>
      <c r="M30" s="149"/>
      <c r="N30" s="151"/>
      <c r="O30" s="151"/>
      <c r="P30" s="154"/>
    </row>
    <row r="31" spans="1:16" ht="33.75" customHeight="1" x14ac:dyDescent="0.15">
      <c r="A31" s="13">
        <f t="shared" si="0"/>
        <v>19</v>
      </c>
      <c r="B31" s="149"/>
      <c r="C31" s="149"/>
      <c r="D31" s="149"/>
      <c r="E31" s="150"/>
      <c r="F31" s="149"/>
      <c r="G31" s="149"/>
      <c r="H31" s="149"/>
      <c r="I31" s="151"/>
      <c r="J31" s="151"/>
      <c r="K31" s="154"/>
      <c r="L31" s="149"/>
      <c r="M31" s="149"/>
      <c r="N31" s="151"/>
      <c r="O31" s="151"/>
      <c r="P31" s="154"/>
    </row>
    <row r="32" spans="1:16" ht="33.75" customHeight="1" x14ac:dyDescent="0.15">
      <c r="A32" s="13">
        <f t="shared" si="0"/>
        <v>20</v>
      </c>
      <c r="B32" s="149"/>
      <c r="C32" s="149"/>
      <c r="D32" s="149"/>
      <c r="E32" s="150"/>
      <c r="F32" s="149"/>
      <c r="G32" s="149"/>
      <c r="H32" s="149"/>
      <c r="I32" s="151"/>
      <c r="J32" s="151"/>
      <c r="K32" s="154"/>
      <c r="L32" s="149"/>
      <c r="M32" s="149"/>
      <c r="N32" s="151"/>
      <c r="O32" s="151"/>
      <c r="P32" s="154"/>
    </row>
    <row r="33" spans="1:16" ht="33.75" customHeight="1" x14ac:dyDescent="0.15">
      <c r="A33" s="13">
        <f t="shared" si="0"/>
        <v>21</v>
      </c>
      <c r="B33" s="149"/>
      <c r="C33" s="149"/>
      <c r="D33" s="149"/>
      <c r="E33" s="150"/>
      <c r="F33" s="149"/>
      <c r="G33" s="149"/>
      <c r="H33" s="149"/>
      <c r="I33" s="151"/>
      <c r="J33" s="151"/>
      <c r="K33" s="154"/>
      <c r="L33" s="149"/>
      <c r="M33" s="149"/>
      <c r="N33" s="151"/>
      <c r="O33" s="151"/>
      <c r="P33" s="154"/>
    </row>
    <row r="34" spans="1:16" ht="33.75" customHeight="1" x14ac:dyDescent="0.15">
      <c r="A34" s="13">
        <f t="shared" si="0"/>
        <v>22</v>
      </c>
      <c r="B34" s="149"/>
      <c r="C34" s="149"/>
      <c r="D34" s="149"/>
      <c r="E34" s="150"/>
      <c r="F34" s="149"/>
      <c r="G34" s="149"/>
      <c r="H34" s="149"/>
      <c r="I34" s="151"/>
      <c r="J34" s="151"/>
      <c r="K34" s="154"/>
      <c r="L34" s="149"/>
      <c r="M34" s="149"/>
      <c r="N34" s="151"/>
      <c r="O34" s="151"/>
      <c r="P34" s="154"/>
    </row>
    <row r="35" spans="1:16" ht="33.75" customHeight="1" x14ac:dyDescent="0.15">
      <c r="A35" s="13">
        <f t="shared" si="0"/>
        <v>23</v>
      </c>
      <c r="B35" s="149"/>
      <c r="C35" s="149"/>
      <c r="D35" s="149"/>
      <c r="E35" s="150"/>
      <c r="F35" s="149"/>
      <c r="G35" s="149"/>
      <c r="H35" s="149"/>
      <c r="I35" s="151"/>
      <c r="J35" s="151"/>
      <c r="K35" s="154"/>
      <c r="L35" s="149"/>
      <c r="M35" s="149"/>
      <c r="N35" s="151"/>
      <c r="O35" s="151"/>
      <c r="P35" s="154"/>
    </row>
    <row r="36" spans="1:16" ht="33.75" customHeight="1" x14ac:dyDescent="0.15">
      <c r="A36" s="13">
        <f t="shared" si="0"/>
        <v>24</v>
      </c>
      <c r="B36" s="149"/>
      <c r="C36" s="149"/>
      <c r="D36" s="149"/>
      <c r="E36" s="150"/>
      <c r="F36" s="149"/>
      <c r="G36" s="149"/>
      <c r="H36" s="149"/>
      <c r="I36" s="151"/>
      <c r="J36" s="151"/>
      <c r="K36" s="154"/>
      <c r="L36" s="149"/>
      <c r="M36" s="149"/>
      <c r="N36" s="151"/>
      <c r="O36" s="151"/>
      <c r="P36" s="154"/>
    </row>
    <row r="37" spans="1:16" ht="33.75" customHeight="1" x14ac:dyDescent="0.15">
      <c r="A37" s="13">
        <f t="shared" si="0"/>
        <v>25</v>
      </c>
      <c r="B37" s="149"/>
      <c r="C37" s="149"/>
      <c r="D37" s="149"/>
      <c r="E37" s="150"/>
      <c r="F37" s="149"/>
      <c r="G37" s="149"/>
      <c r="H37" s="149"/>
      <c r="I37" s="151"/>
      <c r="J37" s="151"/>
      <c r="K37" s="154"/>
      <c r="L37" s="149"/>
      <c r="M37" s="149"/>
      <c r="N37" s="151"/>
      <c r="O37" s="151"/>
      <c r="P37" s="154"/>
    </row>
    <row r="38" spans="1:16" ht="33.75" customHeight="1" x14ac:dyDescent="0.15">
      <c r="A38" s="13">
        <f t="shared" si="0"/>
        <v>26</v>
      </c>
      <c r="B38" s="149"/>
      <c r="C38" s="149"/>
      <c r="D38" s="149"/>
      <c r="E38" s="150"/>
      <c r="F38" s="149"/>
      <c r="G38" s="149"/>
      <c r="H38" s="149"/>
      <c r="I38" s="151"/>
      <c r="J38" s="151"/>
      <c r="K38" s="154"/>
      <c r="L38" s="149"/>
      <c r="M38" s="149"/>
      <c r="N38" s="151"/>
      <c r="O38" s="151"/>
      <c r="P38" s="154"/>
    </row>
    <row r="39" spans="1:16" ht="33.75" customHeight="1" x14ac:dyDescent="0.15">
      <c r="A39" s="13">
        <f t="shared" si="0"/>
        <v>27</v>
      </c>
      <c r="B39" s="149"/>
      <c r="C39" s="149"/>
      <c r="D39" s="149"/>
      <c r="E39" s="150"/>
      <c r="F39" s="149"/>
      <c r="G39" s="149"/>
      <c r="H39" s="149"/>
      <c r="I39" s="151"/>
      <c r="J39" s="151"/>
      <c r="K39" s="154"/>
      <c r="L39" s="149"/>
      <c r="M39" s="149"/>
      <c r="N39" s="151"/>
      <c r="O39" s="151"/>
      <c r="P39" s="154"/>
    </row>
    <row r="40" spans="1:16" ht="33.75" customHeight="1" x14ac:dyDescent="0.15">
      <c r="A40" s="13">
        <f t="shared" si="0"/>
        <v>28</v>
      </c>
      <c r="B40" s="149"/>
      <c r="C40" s="149"/>
      <c r="D40" s="149"/>
      <c r="E40" s="150"/>
      <c r="F40" s="149"/>
      <c r="G40" s="149"/>
      <c r="H40" s="149"/>
      <c r="I40" s="151"/>
      <c r="J40" s="151"/>
      <c r="K40" s="154"/>
      <c r="L40" s="149"/>
      <c r="M40" s="149"/>
      <c r="N40" s="151"/>
      <c r="O40" s="151"/>
      <c r="P40" s="154"/>
    </row>
    <row r="41" spans="1:16" ht="33.75" customHeight="1" x14ac:dyDescent="0.15">
      <c r="A41" s="13">
        <f t="shared" si="0"/>
        <v>29</v>
      </c>
      <c r="B41" s="149"/>
      <c r="C41" s="149"/>
      <c r="D41" s="149"/>
      <c r="E41" s="150"/>
      <c r="F41" s="149"/>
      <c r="G41" s="149"/>
      <c r="H41" s="149"/>
      <c r="I41" s="151"/>
      <c r="J41" s="151"/>
      <c r="K41" s="154"/>
      <c r="L41" s="149"/>
      <c r="M41" s="149"/>
      <c r="N41" s="151"/>
      <c r="O41" s="151"/>
      <c r="P41" s="154"/>
    </row>
    <row r="42" spans="1:16" ht="33.75" customHeight="1" x14ac:dyDescent="0.15">
      <c r="A42" s="13">
        <f t="shared" si="0"/>
        <v>30</v>
      </c>
      <c r="B42" s="149"/>
      <c r="C42" s="149"/>
      <c r="D42" s="149"/>
      <c r="E42" s="150"/>
      <c r="F42" s="149"/>
      <c r="G42" s="149"/>
      <c r="H42" s="149"/>
      <c r="I42" s="151"/>
      <c r="J42" s="151"/>
      <c r="K42" s="154"/>
      <c r="L42" s="149"/>
      <c r="M42" s="149"/>
      <c r="N42" s="151"/>
      <c r="O42" s="151"/>
      <c r="P42" s="154"/>
    </row>
    <row r="43" spans="1:16" ht="33.75" customHeight="1" x14ac:dyDescent="0.15">
      <c r="A43" s="13">
        <f t="shared" si="0"/>
        <v>31</v>
      </c>
      <c r="B43" s="149"/>
      <c r="C43" s="149"/>
      <c r="D43" s="149"/>
      <c r="E43" s="150"/>
      <c r="F43" s="149"/>
      <c r="G43" s="149"/>
      <c r="H43" s="149"/>
      <c r="I43" s="151"/>
      <c r="J43" s="151"/>
      <c r="K43" s="154"/>
      <c r="L43" s="149"/>
      <c r="M43" s="149"/>
      <c r="N43" s="151"/>
      <c r="O43" s="151"/>
      <c r="P43" s="154"/>
    </row>
    <row r="44" spans="1:16" ht="33.75" customHeight="1" x14ac:dyDescent="0.15">
      <c r="A44" s="13">
        <f t="shared" si="0"/>
        <v>32</v>
      </c>
      <c r="B44" s="149"/>
      <c r="C44" s="149"/>
      <c r="D44" s="149"/>
      <c r="E44" s="150"/>
      <c r="F44" s="149"/>
      <c r="G44" s="149"/>
      <c r="H44" s="149"/>
      <c r="I44" s="151"/>
      <c r="J44" s="151"/>
      <c r="K44" s="154"/>
      <c r="L44" s="149"/>
      <c r="M44" s="149"/>
      <c r="N44" s="151"/>
      <c r="O44" s="151"/>
      <c r="P44" s="154"/>
    </row>
    <row r="45" spans="1:16" ht="33.75" customHeight="1" x14ac:dyDescent="0.15">
      <c r="A45" s="13">
        <f t="shared" si="0"/>
        <v>33</v>
      </c>
      <c r="B45" s="149"/>
      <c r="C45" s="149"/>
      <c r="D45" s="149"/>
      <c r="E45" s="150"/>
      <c r="F45" s="149"/>
      <c r="G45" s="149"/>
      <c r="H45" s="149"/>
      <c r="I45" s="151"/>
      <c r="J45" s="151"/>
      <c r="K45" s="154"/>
      <c r="L45" s="149"/>
      <c r="M45" s="149"/>
      <c r="N45" s="151"/>
      <c r="O45" s="151"/>
      <c r="P45" s="154"/>
    </row>
    <row r="46" spans="1:16" ht="33.75" customHeight="1" x14ac:dyDescent="0.15">
      <c r="A46" s="13">
        <f t="shared" si="0"/>
        <v>34</v>
      </c>
      <c r="B46" s="149"/>
      <c r="C46" s="149"/>
      <c r="D46" s="149"/>
      <c r="E46" s="150"/>
      <c r="F46" s="149"/>
      <c r="G46" s="149"/>
      <c r="H46" s="149"/>
      <c r="I46" s="151"/>
      <c r="J46" s="151"/>
      <c r="K46" s="154"/>
      <c r="L46" s="149"/>
      <c r="M46" s="149"/>
      <c r="N46" s="151"/>
      <c r="O46" s="151"/>
      <c r="P46" s="154"/>
    </row>
    <row r="47" spans="1:16" ht="33.75" customHeight="1" x14ac:dyDescent="0.15">
      <c r="A47" s="13">
        <f t="shared" si="0"/>
        <v>35</v>
      </c>
      <c r="B47" s="149"/>
      <c r="C47" s="149"/>
      <c r="D47" s="149"/>
      <c r="E47" s="150"/>
      <c r="F47" s="149"/>
      <c r="G47" s="149"/>
      <c r="H47" s="149"/>
      <c r="I47" s="151"/>
      <c r="J47" s="151"/>
      <c r="K47" s="154"/>
      <c r="L47" s="149"/>
      <c r="M47" s="149"/>
      <c r="N47" s="151"/>
      <c r="O47" s="151"/>
      <c r="P47" s="154"/>
    </row>
    <row r="48" spans="1:16" ht="33.75" customHeight="1" x14ac:dyDescent="0.15">
      <c r="A48" s="13">
        <f t="shared" si="0"/>
        <v>36</v>
      </c>
      <c r="B48" s="149"/>
      <c r="C48" s="149"/>
      <c r="D48" s="149"/>
      <c r="E48" s="150"/>
      <c r="F48" s="149"/>
      <c r="G48" s="149"/>
      <c r="H48" s="149"/>
      <c r="I48" s="151"/>
      <c r="J48" s="151"/>
      <c r="K48" s="154"/>
      <c r="L48" s="149"/>
      <c r="M48" s="149"/>
      <c r="N48" s="151"/>
      <c r="O48" s="151"/>
      <c r="P48" s="154"/>
    </row>
    <row r="49" spans="1:16" ht="33.75" customHeight="1" x14ac:dyDescent="0.15">
      <c r="A49" s="13">
        <f t="shared" si="0"/>
        <v>37</v>
      </c>
      <c r="B49" s="149"/>
      <c r="C49" s="149"/>
      <c r="D49" s="149"/>
      <c r="E49" s="150"/>
      <c r="F49" s="149"/>
      <c r="G49" s="149"/>
      <c r="H49" s="149"/>
      <c r="I49" s="151"/>
      <c r="J49" s="151"/>
      <c r="K49" s="154"/>
      <c r="L49" s="149"/>
      <c r="M49" s="149"/>
      <c r="N49" s="151"/>
      <c r="O49" s="151"/>
      <c r="P49" s="154"/>
    </row>
    <row r="50" spans="1:16" ht="33.75" customHeight="1" x14ac:dyDescent="0.15">
      <c r="A50" s="13">
        <f t="shared" si="0"/>
        <v>38</v>
      </c>
      <c r="B50" s="149"/>
      <c r="C50" s="149"/>
      <c r="D50" s="149"/>
      <c r="E50" s="150"/>
      <c r="F50" s="149"/>
      <c r="G50" s="149"/>
      <c r="H50" s="149"/>
      <c r="I50" s="151"/>
      <c r="J50" s="151"/>
      <c r="K50" s="154"/>
      <c r="L50" s="149"/>
      <c r="M50" s="149"/>
      <c r="N50" s="151"/>
      <c r="O50" s="151"/>
      <c r="P50" s="154"/>
    </row>
    <row r="51" spans="1:16" ht="33.75" customHeight="1" x14ac:dyDescent="0.15">
      <c r="A51" s="13">
        <f t="shared" si="0"/>
        <v>39</v>
      </c>
      <c r="B51" s="149"/>
      <c r="C51" s="149"/>
      <c r="D51" s="149"/>
      <c r="E51" s="150"/>
      <c r="F51" s="149"/>
      <c r="G51" s="149"/>
      <c r="H51" s="149"/>
      <c r="I51" s="151"/>
      <c r="J51" s="151"/>
      <c r="K51" s="154"/>
      <c r="L51" s="149"/>
      <c r="M51" s="149"/>
      <c r="N51" s="151"/>
      <c r="O51" s="151"/>
      <c r="P51" s="154"/>
    </row>
    <row r="52" spans="1:16" ht="33.75" customHeight="1" x14ac:dyDescent="0.15">
      <c r="A52" s="13">
        <f t="shared" si="0"/>
        <v>40</v>
      </c>
      <c r="B52" s="149"/>
      <c r="C52" s="149"/>
      <c r="D52" s="149"/>
      <c r="E52" s="150"/>
      <c r="F52" s="149"/>
      <c r="G52" s="149"/>
      <c r="H52" s="149"/>
      <c r="I52" s="151"/>
      <c r="J52" s="151"/>
      <c r="K52" s="154"/>
      <c r="L52" s="149"/>
      <c r="M52" s="149"/>
      <c r="N52" s="151"/>
      <c r="O52" s="151"/>
      <c r="P52" s="154"/>
    </row>
    <row r="53" spans="1:16" ht="33.75" customHeight="1" x14ac:dyDescent="0.15">
      <c r="A53" s="13">
        <f t="shared" si="0"/>
        <v>41</v>
      </c>
      <c r="B53" s="149"/>
      <c r="C53" s="149"/>
      <c r="D53" s="149"/>
      <c r="E53" s="150"/>
      <c r="F53" s="149"/>
      <c r="G53" s="149"/>
      <c r="H53" s="149"/>
      <c r="I53" s="151"/>
      <c r="J53" s="151"/>
      <c r="K53" s="154"/>
      <c r="L53" s="149"/>
      <c r="M53" s="149"/>
      <c r="N53" s="151"/>
      <c r="O53" s="151"/>
      <c r="P53" s="154"/>
    </row>
    <row r="54" spans="1:16" ht="33.75" customHeight="1" x14ac:dyDescent="0.15">
      <c r="A54" s="13">
        <f t="shared" si="0"/>
        <v>42</v>
      </c>
      <c r="B54" s="149"/>
      <c r="C54" s="149"/>
      <c r="D54" s="149"/>
      <c r="E54" s="150"/>
      <c r="F54" s="149"/>
      <c r="G54" s="149"/>
      <c r="H54" s="149"/>
      <c r="I54" s="151"/>
      <c r="J54" s="151"/>
      <c r="K54" s="154"/>
      <c r="L54" s="149"/>
      <c r="M54" s="149"/>
      <c r="N54" s="151"/>
      <c r="O54" s="151"/>
      <c r="P54" s="154"/>
    </row>
    <row r="55" spans="1:16" ht="33.75" customHeight="1" x14ac:dyDescent="0.15">
      <c r="A55" s="13">
        <f t="shared" si="0"/>
        <v>43</v>
      </c>
      <c r="B55" s="149"/>
      <c r="C55" s="149"/>
      <c r="D55" s="149"/>
      <c r="E55" s="150"/>
      <c r="F55" s="149"/>
      <c r="G55" s="149"/>
      <c r="H55" s="149"/>
      <c r="I55" s="151"/>
      <c r="J55" s="151"/>
      <c r="K55" s="154"/>
      <c r="L55" s="149"/>
      <c r="M55" s="149"/>
      <c r="N55" s="151"/>
      <c r="O55" s="151"/>
      <c r="P55" s="154"/>
    </row>
    <row r="56" spans="1:16" ht="33.75" customHeight="1" x14ac:dyDescent="0.15">
      <c r="A56" s="13">
        <f t="shared" si="0"/>
        <v>44</v>
      </c>
      <c r="B56" s="149"/>
      <c r="C56" s="149"/>
      <c r="D56" s="149"/>
      <c r="E56" s="150"/>
      <c r="F56" s="149"/>
      <c r="G56" s="149"/>
      <c r="H56" s="149"/>
      <c r="I56" s="151"/>
      <c r="J56" s="151"/>
      <c r="K56" s="154"/>
      <c r="L56" s="149"/>
      <c r="M56" s="149"/>
      <c r="N56" s="151"/>
      <c r="O56" s="151"/>
      <c r="P56" s="154"/>
    </row>
    <row r="57" spans="1:16" ht="33.75" customHeight="1" x14ac:dyDescent="0.15">
      <c r="A57" s="13">
        <f t="shared" si="0"/>
        <v>45</v>
      </c>
      <c r="B57" s="149"/>
      <c r="C57" s="149"/>
      <c r="D57" s="149"/>
      <c r="E57" s="150"/>
      <c r="F57" s="149"/>
      <c r="G57" s="149"/>
      <c r="H57" s="149"/>
      <c r="I57" s="151"/>
      <c r="J57" s="151"/>
      <c r="K57" s="154"/>
      <c r="L57" s="149"/>
      <c r="M57" s="149"/>
      <c r="N57" s="151"/>
      <c r="O57" s="151"/>
      <c r="P57" s="154"/>
    </row>
    <row r="58" spans="1:16" ht="33.75" customHeight="1" x14ac:dyDescent="0.15">
      <c r="A58" s="13">
        <f t="shared" si="0"/>
        <v>46</v>
      </c>
      <c r="B58" s="149"/>
      <c r="C58" s="149"/>
      <c r="D58" s="149"/>
      <c r="E58" s="150"/>
      <c r="F58" s="149"/>
      <c r="G58" s="149"/>
      <c r="H58" s="149"/>
      <c r="I58" s="151"/>
      <c r="J58" s="151"/>
      <c r="K58" s="154"/>
      <c r="L58" s="149"/>
      <c r="M58" s="149"/>
      <c r="N58" s="151"/>
      <c r="O58" s="151"/>
      <c r="P58" s="154"/>
    </row>
    <row r="59" spans="1:16" ht="33.75" customHeight="1" x14ac:dyDescent="0.15">
      <c r="A59" s="13">
        <f t="shared" si="0"/>
        <v>47</v>
      </c>
      <c r="B59" s="149"/>
      <c r="C59" s="149"/>
      <c r="D59" s="149"/>
      <c r="E59" s="150"/>
      <c r="F59" s="149"/>
      <c r="G59" s="149"/>
      <c r="H59" s="149"/>
      <c r="I59" s="151"/>
      <c r="J59" s="151"/>
      <c r="K59" s="154"/>
      <c r="L59" s="149"/>
      <c r="M59" s="149"/>
      <c r="N59" s="151"/>
      <c r="O59" s="151"/>
      <c r="P59" s="154"/>
    </row>
    <row r="60" spans="1:16" ht="33.75" customHeight="1" x14ac:dyDescent="0.15">
      <c r="A60" s="13">
        <f t="shared" si="0"/>
        <v>48</v>
      </c>
      <c r="B60" s="149"/>
      <c r="C60" s="149"/>
      <c r="D60" s="149"/>
      <c r="E60" s="150"/>
      <c r="F60" s="149"/>
      <c r="G60" s="149"/>
      <c r="H60" s="149"/>
      <c r="I60" s="151"/>
      <c r="J60" s="151"/>
      <c r="K60" s="154"/>
      <c r="L60" s="149"/>
      <c r="M60" s="149"/>
      <c r="N60" s="151"/>
      <c r="O60" s="151"/>
      <c r="P60" s="154"/>
    </row>
    <row r="61" spans="1:16" ht="33.75" customHeight="1" x14ac:dyDescent="0.15">
      <c r="A61" s="13">
        <f t="shared" si="0"/>
        <v>49</v>
      </c>
      <c r="B61" s="149"/>
      <c r="C61" s="149"/>
      <c r="D61" s="149"/>
      <c r="E61" s="150"/>
      <c r="F61" s="149"/>
      <c r="G61" s="149"/>
      <c r="H61" s="149"/>
      <c r="I61" s="151"/>
      <c r="J61" s="151"/>
      <c r="K61" s="154"/>
      <c r="L61" s="149"/>
      <c r="M61" s="149"/>
      <c r="N61" s="151"/>
      <c r="O61" s="151"/>
      <c r="P61" s="154"/>
    </row>
    <row r="62" spans="1:16" ht="33.75" customHeight="1" x14ac:dyDescent="0.15">
      <c r="A62" s="13">
        <f t="shared" si="0"/>
        <v>50</v>
      </c>
      <c r="B62" s="149"/>
      <c r="C62" s="149"/>
      <c r="D62" s="149"/>
      <c r="E62" s="150"/>
      <c r="F62" s="149"/>
      <c r="G62" s="149"/>
      <c r="H62" s="149"/>
      <c r="I62" s="151"/>
      <c r="J62" s="151"/>
      <c r="K62" s="154"/>
      <c r="L62" s="149"/>
      <c r="M62" s="149"/>
      <c r="N62" s="151"/>
      <c r="O62" s="151"/>
      <c r="P62" s="154"/>
    </row>
  </sheetData>
  <mergeCells count="13">
    <mergeCell ref="A1:P1"/>
    <mergeCell ref="L10:P10"/>
    <mergeCell ref="A7:B7"/>
    <mergeCell ref="C7:H7"/>
    <mergeCell ref="A10:A11"/>
    <mergeCell ref="B10:F10"/>
    <mergeCell ref="G10:K10"/>
    <mergeCell ref="A3:C3"/>
    <mergeCell ref="A4:B4"/>
    <mergeCell ref="A5:B5"/>
    <mergeCell ref="C5:H5"/>
    <mergeCell ref="A6:B6"/>
    <mergeCell ref="C6:H6"/>
  </mergeCells>
  <phoneticPr fontId="2"/>
  <dataValidations count="2">
    <dataValidation type="list" allowBlank="1" showInputMessage="1" showErrorMessage="1" sqref="C4">
      <formula1>"通所,ピアカウンセリング"</formula1>
    </dataValidation>
    <dataValidation type="list" allowBlank="1" showInputMessage="1" showErrorMessage="1" sqref="J12:J62 O12:O62">
      <formula1>"兄:,姉:,弟:,妹:"</formula1>
    </dataValidation>
  </dataValidations>
  <pageMargins left="0.7" right="0.7" top="0.75" bottom="0.75" header="0.3" footer="0.3"/>
  <pageSetup paperSize="9" scale="77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M60"/>
  <sheetViews>
    <sheetView view="pageBreakPreview" zoomScaleNormal="100" zoomScaleSheetLayoutView="100" workbookViewId="0">
      <selection activeCell="B6" sqref="B6:B9"/>
    </sheetView>
  </sheetViews>
  <sheetFormatPr defaultRowHeight="13.5" x14ac:dyDescent="0.15"/>
  <cols>
    <col min="1" max="1" width="8.25" style="21" customWidth="1"/>
    <col min="2" max="2" width="9.625" style="21" customWidth="1"/>
    <col min="3" max="3" width="11.375" style="21" bestFit="1" customWidth="1"/>
    <col min="4" max="4" width="13.125" style="21" customWidth="1"/>
    <col min="5" max="5" width="10" style="21" customWidth="1"/>
    <col min="6" max="6" width="5.625" style="21" customWidth="1"/>
    <col min="7" max="7" width="12.5" style="21" customWidth="1"/>
    <col min="8" max="8" width="11.25" style="21" customWidth="1"/>
    <col min="9" max="9" width="10.375" style="21" customWidth="1"/>
    <col min="10" max="10" width="5.5" style="21" customWidth="1"/>
    <col min="11" max="11" width="12" style="21" customWidth="1"/>
    <col min="12" max="12" width="13.375" style="21" customWidth="1"/>
    <col min="13" max="13" width="8.5" style="21" customWidth="1"/>
    <col min="14" max="14" width="5.375" style="21" customWidth="1"/>
    <col min="15" max="15" width="11.625" style="21" customWidth="1"/>
    <col min="16" max="16" width="12.125" style="19" customWidth="1"/>
    <col min="17" max="17" width="9" style="19"/>
    <col min="18" max="18" width="14.375" style="19" customWidth="1"/>
    <col min="19" max="19" width="15.25" style="19" customWidth="1"/>
    <col min="20" max="20" width="10.875" style="19" customWidth="1"/>
    <col min="21" max="21" width="11.875" style="19" customWidth="1"/>
    <col min="22" max="23" width="11.25" style="19" customWidth="1"/>
    <col min="24" max="29" width="7.125" style="19" customWidth="1"/>
    <col min="30" max="36" width="9" style="19"/>
    <col min="37" max="39" width="9" style="20"/>
    <col min="40" max="16384" width="9" style="21"/>
  </cols>
  <sheetData>
    <row r="1" spans="1:39" ht="37.5" customHeight="1" x14ac:dyDescent="0.15">
      <c r="A1" s="742" t="s">
        <v>181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742"/>
      <c r="U1" s="742"/>
      <c r="V1" s="742"/>
      <c r="W1" s="742"/>
      <c r="X1" s="742"/>
      <c r="Y1" s="742"/>
      <c r="Z1" s="742"/>
      <c r="AA1" s="742"/>
      <c r="AB1" s="742"/>
      <c r="AC1" s="742"/>
    </row>
    <row r="2" spans="1:39" s="19" customFormat="1" x14ac:dyDescent="0.15">
      <c r="AK2" s="22"/>
      <c r="AL2" s="22"/>
      <c r="AM2" s="22"/>
    </row>
    <row r="3" spans="1:39" s="19" customFormat="1" ht="1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AE3" s="24"/>
      <c r="AF3" s="24"/>
      <c r="AG3" s="24"/>
      <c r="AK3" s="22"/>
      <c r="AL3" s="22"/>
      <c r="AM3" s="22"/>
    </row>
    <row r="4" spans="1:39" s="19" customFormat="1" ht="27" thickBot="1" x14ac:dyDescent="0.45">
      <c r="A4" s="679" t="s">
        <v>76</v>
      </c>
      <c r="B4" s="679"/>
      <c r="C4" s="679"/>
      <c r="D4" s="112" t="s">
        <v>146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AE4" s="24"/>
      <c r="AF4" s="24"/>
      <c r="AG4" s="24"/>
      <c r="AK4" s="22"/>
      <c r="AL4" s="22"/>
      <c r="AM4" s="22"/>
    </row>
    <row r="5" spans="1:39" s="19" customFormat="1" ht="63.75" customHeight="1" thickTop="1" thickBot="1" x14ac:dyDescent="0.2">
      <c r="A5" s="669" t="s">
        <v>38</v>
      </c>
      <c r="B5" s="689" t="s">
        <v>182</v>
      </c>
      <c r="C5" s="690"/>
      <c r="D5" s="711" t="s">
        <v>57</v>
      </c>
      <c r="E5" s="712"/>
      <c r="F5" s="712"/>
      <c r="G5" s="712"/>
      <c r="H5" s="712"/>
      <c r="I5" s="712"/>
      <c r="J5" s="712"/>
      <c r="K5" s="712"/>
      <c r="L5" s="712"/>
      <c r="M5" s="712"/>
      <c r="N5" s="712"/>
      <c r="O5" s="712"/>
      <c r="P5" s="712"/>
      <c r="Q5" s="712"/>
      <c r="R5" s="712"/>
      <c r="S5" s="712"/>
      <c r="T5" s="712"/>
      <c r="U5" s="712"/>
      <c r="V5" s="712"/>
      <c r="W5" s="712"/>
      <c r="X5" s="712"/>
      <c r="Y5" s="713"/>
      <c r="Z5" s="713"/>
      <c r="AA5" s="713"/>
      <c r="AB5" s="713"/>
      <c r="AC5" s="714"/>
      <c r="AK5" s="22"/>
      <c r="AL5" s="22"/>
      <c r="AM5" s="22"/>
    </row>
    <row r="6" spans="1:39" s="19" customFormat="1" ht="35.25" customHeight="1" thickBot="1" x14ac:dyDescent="0.2">
      <c r="A6" s="670"/>
      <c r="B6" s="683" t="s">
        <v>15</v>
      </c>
      <c r="C6" s="686" t="s">
        <v>47</v>
      </c>
      <c r="D6" s="663" t="s">
        <v>71</v>
      </c>
      <c r="E6" s="666" t="s">
        <v>60</v>
      </c>
      <c r="F6" s="703" t="s">
        <v>78</v>
      </c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5"/>
      <c r="V6" s="691" t="s">
        <v>58</v>
      </c>
      <c r="W6" s="692"/>
      <c r="X6" s="693" t="s">
        <v>72</v>
      </c>
      <c r="Y6" s="693"/>
      <c r="Z6" s="693"/>
      <c r="AA6" s="693"/>
      <c r="AB6" s="693"/>
      <c r="AC6" s="694"/>
      <c r="AK6" s="22"/>
      <c r="AL6" s="22"/>
      <c r="AM6" s="22"/>
    </row>
    <row r="7" spans="1:39" s="19" customFormat="1" ht="23.25" customHeight="1" x14ac:dyDescent="0.15">
      <c r="A7" s="670"/>
      <c r="B7" s="684"/>
      <c r="C7" s="687"/>
      <c r="D7" s="664"/>
      <c r="E7" s="667"/>
      <c r="F7" s="673" t="s">
        <v>73</v>
      </c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5"/>
      <c r="R7" s="672" t="s">
        <v>9</v>
      </c>
      <c r="S7" s="673"/>
      <c r="T7" s="680" t="s">
        <v>79</v>
      </c>
      <c r="U7" s="681"/>
      <c r="V7" s="706" t="s">
        <v>74</v>
      </c>
      <c r="W7" s="708" t="s">
        <v>75</v>
      </c>
      <c r="X7" s="653" t="s">
        <v>156</v>
      </c>
      <c r="Y7" s="653"/>
      <c r="Z7" s="654"/>
      <c r="AA7" s="655" t="s">
        <v>155</v>
      </c>
      <c r="AB7" s="653"/>
      <c r="AC7" s="656"/>
      <c r="AK7" s="22"/>
      <c r="AL7" s="22"/>
      <c r="AM7" s="22"/>
    </row>
    <row r="8" spans="1:39" s="19" customFormat="1" ht="27" customHeight="1" x14ac:dyDescent="0.15">
      <c r="A8" s="670"/>
      <c r="B8" s="684"/>
      <c r="C8" s="687"/>
      <c r="D8" s="664"/>
      <c r="E8" s="667"/>
      <c r="F8" s="676" t="s">
        <v>68</v>
      </c>
      <c r="G8" s="677"/>
      <c r="H8" s="677"/>
      <c r="I8" s="677"/>
      <c r="J8" s="677" t="s">
        <v>69</v>
      </c>
      <c r="K8" s="677"/>
      <c r="L8" s="677"/>
      <c r="M8" s="677"/>
      <c r="N8" s="677" t="s">
        <v>70</v>
      </c>
      <c r="O8" s="677"/>
      <c r="P8" s="677"/>
      <c r="Q8" s="678"/>
      <c r="R8" s="695" t="s">
        <v>74</v>
      </c>
      <c r="S8" s="697" t="s">
        <v>75</v>
      </c>
      <c r="T8" s="699" t="s">
        <v>74</v>
      </c>
      <c r="U8" s="701" t="s">
        <v>75</v>
      </c>
      <c r="V8" s="707"/>
      <c r="W8" s="709"/>
      <c r="X8" s="657" t="s">
        <v>152</v>
      </c>
      <c r="Y8" s="659" t="s">
        <v>153</v>
      </c>
      <c r="Z8" s="659" t="s">
        <v>154</v>
      </c>
      <c r="AA8" s="659" t="s">
        <v>152</v>
      </c>
      <c r="AB8" s="659" t="s">
        <v>153</v>
      </c>
      <c r="AC8" s="661" t="s">
        <v>154</v>
      </c>
      <c r="AK8" s="22"/>
      <c r="AL8" s="22"/>
      <c r="AM8" s="22"/>
    </row>
    <row r="9" spans="1:39" s="19" customFormat="1" ht="35.25" customHeight="1" thickBot="1" x14ac:dyDescent="0.2">
      <c r="A9" s="671"/>
      <c r="B9" s="685"/>
      <c r="C9" s="688"/>
      <c r="D9" s="665"/>
      <c r="E9" s="668"/>
      <c r="F9" s="26" t="s">
        <v>48</v>
      </c>
      <c r="G9" s="27" t="s">
        <v>49</v>
      </c>
      <c r="H9" s="27" t="s">
        <v>50</v>
      </c>
      <c r="I9" s="27" t="s">
        <v>51</v>
      </c>
      <c r="J9" s="28" t="s">
        <v>48</v>
      </c>
      <c r="K9" s="27" t="s">
        <v>49</v>
      </c>
      <c r="L9" s="27" t="s">
        <v>50</v>
      </c>
      <c r="M9" s="27" t="s">
        <v>51</v>
      </c>
      <c r="N9" s="28" t="s">
        <v>48</v>
      </c>
      <c r="O9" s="27" t="s">
        <v>49</v>
      </c>
      <c r="P9" s="27" t="s">
        <v>50</v>
      </c>
      <c r="Q9" s="29" t="s">
        <v>51</v>
      </c>
      <c r="R9" s="696"/>
      <c r="S9" s="698"/>
      <c r="T9" s="700"/>
      <c r="U9" s="702"/>
      <c r="V9" s="696"/>
      <c r="W9" s="710"/>
      <c r="X9" s="658"/>
      <c r="Y9" s="660"/>
      <c r="Z9" s="660"/>
      <c r="AA9" s="660"/>
      <c r="AB9" s="660"/>
      <c r="AC9" s="662"/>
      <c r="AK9" s="22"/>
      <c r="AL9" s="22"/>
      <c r="AM9" s="22"/>
    </row>
    <row r="10" spans="1:39" s="19" customFormat="1" ht="33.75" customHeight="1" thickTop="1" thickBot="1" x14ac:dyDescent="0.2">
      <c r="A10" s="30" t="s">
        <v>52</v>
      </c>
      <c r="B10" s="157" t="s">
        <v>66</v>
      </c>
      <c r="C10" s="158">
        <v>45748</v>
      </c>
      <c r="D10" s="157" t="s">
        <v>59</v>
      </c>
      <c r="E10" s="159">
        <v>1</v>
      </c>
      <c r="F10" s="160"/>
      <c r="G10" s="161" t="s">
        <v>83</v>
      </c>
      <c r="H10" s="161" t="s">
        <v>84</v>
      </c>
      <c r="I10" s="161">
        <v>100</v>
      </c>
      <c r="J10" s="162"/>
      <c r="K10" s="161" t="s">
        <v>84</v>
      </c>
      <c r="L10" s="161" t="s">
        <v>85</v>
      </c>
      <c r="M10" s="161">
        <v>120</v>
      </c>
      <c r="N10" s="162"/>
      <c r="O10" s="161"/>
      <c r="P10" s="161"/>
      <c r="Q10" s="163"/>
      <c r="R10" s="164" t="s">
        <v>175</v>
      </c>
      <c r="S10" s="161" t="s">
        <v>177</v>
      </c>
      <c r="T10" s="161" t="s">
        <v>179</v>
      </c>
      <c r="U10" s="165"/>
      <c r="V10" s="166" t="s">
        <v>176</v>
      </c>
      <c r="W10" s="165" t="s">
        <v>178</v>
      </c>
      <c r="X10" s="166">
        <v>100</v>
      </c>
      <c r="Y10" s="161">
        <v>100</v>
      </c>
      <c r="Z10" s="161">
        <v>100</v>
      </c>
      <c r="AA10" s="161">
        <v>20</v>
      </c>
      <c r="AB10" s="167">
        <v>20</v>
      </c>
      <c r="AC10" s="168">
        <v>22</v>
      </c>
      <c r="AK10" s="22"/>
      <c r="AL10" s="22"/>
      <c r="AM10" s="22"/>
    </row>
    <row r="11" spans="1:39" s="19" customFormat="1" ht="33.75" customHeight="1" thickTop="1" x14ac:dyDescent="0.15">
      <c r="A11" s="34">
        <v>1</v>
      </c>
      <c r="B11" s="169" t="str">
        <f>IF('入力用シート（申請者・通所者）'!$G13="","",'入力用シート（申請者・通所者）'!$G13)</f>
        <v/>
      </c>
      <c r="C11" s="170" t="str">
        <f>IF('入力用シート（申請者・通所者）'!$H13="","",'入力用シート（申請者・通所者）'!$H13)</f>
        <v/>
      </c>
      <c r="D11" s="171"/>
      <c r="E11" s="172"/>
      <c r="F11" s="173"/>
      <c r="G11" s="174"/>
      <c r="H11" s="174"/>
      <c r="I11" s="174"/>
      <c r="J11" s="175"/>
      <c r="K11" s="174"/>
      <c r="L11" s="174"/>
      <c r="M11" s="174"/>
      <c r="N11" s="175"/>
      <c r="O11" s="174"/>
      <c r="P11" s="174"/>
      <c r="Q11" s="176"/>
      <c r="R11" s="177"/>
      <c r="S11" s="174"/>
      <c r="T11" s="174"/>
      <c r="U11" s="178"/>
      <c r="V11" s="179"/>
      <c r="W11" s="178"/>
      <c r="X11" s="180"/>
      <c r="Y11" s="171"/>
      <c r="Z11" s="171"/>
      <c r="AA11" s="171"/>
      <c r="AB11" s="171"/>
      <c r="AC11" s="181"/>
      <c r="AK11" s="22"/>
      <c r="AL11" s="22"/>
      <c r="AM11" s="22"/>
    </row>
    <row r="12" spans="1:39" s="19" customFormat="1" ht="33.75" customHeight="1" x14ac:dyDescent="0.15">
      <c r="A12" s="39">
        <f>A11+1</f>
        <v>2</v>
      </c>
      <c r="B12" s="169" t="str">
        <f>IF('入力用シート（申請者・通所者）'!$G14="","",'入力用シート（申請者・通所者）'!$G14)</f>
        <v/>
      </c>
      <c r="C12" s="170" t="str">
        <f>IF('入力用シート（申請者・通所者）'!$H14="","",'入力用シート（申請者・通所者）'!$H14)</f>
        <v/>
      </c>
      <c r="D12" s="180"/>
      <c r="E12" s="172"/>
      <c r="F12" s="182"/>
      <c r="G12" s="183"/>
      <c r="H12" s="183"/>
      <c r="I12" s="183"/>
      <c r="J12" s="184"/>
      <c r="K12" s="183"/>
      <c r="L12" s="183"/>
      <c r="M12" s="183"/>
      <c r="N12" s="184"/>
      <c r="O12" s="183"/>
      <c r="P12" s="183"/>
      <c r="Q12" s="185"/>
      <c r="R12" s="186"/>
      <c r="S12" s="183"/>
      <c r="T12" s="183"/>
      <c r="U12" s="187"/>
      <c r="V12" s="188"/>
      <c r="W12" s="187"/>
      <c r="X12" s="180"/>
      <c r="Y12" s="180"/>
      <c r="Z12" s="180"/>
      <c r="AA12" s="180"/>
      <c r="AB12" s="180"/>
      <c r="AC12" s="189"/>
      <c r="AK12" s="22"/>
      <c r="AL12" s="22"/>
      <c r="AM12" s="22"/>
    </row>
    <row r="13" spans="1:39" s="19" customFormat="1" ht="33.75" customHeight="1" x14ac:dyDescent="0.15">
      <c r="A13" s="39">
        <f t="shared" ref="A13:A60" si="0">A12+1</f>
        <v>3</v>
      </c>
      <c r="B13" s="169" t="str">
        <f>IF('入力用シート（申請者・通所者）'!$G15="","",'入力用シート（申請者・通所者）'!$G15)</f>
        <v/>
      </c>
      <c r="C13" s="170" t="str">
        <f>IF('入力用シート（申請者・通所者）'!$H15="","",'入力用シート（申請者・通所者）'!$H15)</f>
        <v/>
      </c>
      <c r="D13" s="180"/>
      <c r="E13" s="172"/>
      <c r="F13" s="182"/>
      <c r="G13" s="183"/>
      <c r="H13" s="183"/>
      <c r="I13" s="183"/>
      <c r="J13" s="184"/>
      <c r="K13" s="183"/>
      <c r="L13" s="183"/>
      <c r="M13" s="183"/>
      <c r="N13" s="184"/>
      <c r="O13" s="183"/>
      <c r="P13" s="183"/>
      <c r="Q13" s="185"/>
      <c r="R13" s="186"/>
      <c r="S13" s="183"/>
      <c r="T13" s="183"/>
      <c r="U13" s="187"/>
      <c r="V13" s="188"/>
      <c r="W13" s="187"/>
      <c r="X13" s="180"/>
      <c r="Y13" s="180"/>
      <c r="Z13" s="180"/>
      <c r="AA13" s="180"/>
      <c r="AB13" s="180"/>
      <c r="AC13" s="189"/>
      <c r="AK13" s="22"/>
      <c r="AL13" s="22"/>
      <c r="AM13" s="22"/>
    </row>
    <row r="14" spans="1:39" s="19" customFormat="1" ht="33.75" customHeight="1" x14ac:dyDescent="0.15">
      <c r="A14" s="39">
        <f t="shared" si="0"/>
        <v>4</v>
      </c>
      <c r="B14" s="169" t="str">
        <f>IF('入力用シート（申請者・通所者）'!$G16="","",'入力用シート（申請者・通所者）'!$G16)</f>
        <v/>
      </c>
      <c r="C14" s="170" t="str">
        <f>IF('入力用シート（申請者・通所者）'!$H16="","",'入力用シート（申請者・通所者）'!$H16)</f>
        <v/>
      </c>
      <c r="D14" s="180"/>
      <c r="E14" s="172"/>
      <c r="F14" s="182"/>
      <c r="G14" s="183"/>
      <c r="H14" s="183"/>
      <c r="I14" s="183"/>
      <c r="J14" s="184"/>
      <c r="K14" s="183"/>
      <c r="L14" s="183"/>
      <c r="M14" s="183"/>
      <c r="N14" s="184"/>
      <c r="O14" s="183"/>
      <c r="P14" s="183"/>
      <c r="Q14" s="185"/>
      <c r="R14" s="186"/>
      <c r="S14" s="183"/>
      <c r="T14" s="183"/>
      <c r="U14" s="187"/>
      <c r="V14" s="188"/>
      <c r="W14" s="187"/>
      <c r="X14" s="180"/>
      <c r="Y14" s="180"/>
      <c r="Z14" s="180"/>
      <c r="AA14" s="180"/>
      <c r="AB14" s="180"/>
      <c r="AC14" s="189"/>
      <c r="AK14" s="22"/>
      <c r="AL14" s="22"/>
      <c r="AM14" s="22"/>
    </row>
    <row r="15" spans="1:39" s="19" customFormat="1" ht="33.75" customHeight="1" x14ac:dyDescent="0.15">
      <c r="A15" s="39">
        <f t="shared" si="0"/>
        <v>5</v>
      </c>
      <c r="B15" s="169" t="str">
        <f>IF('入力用シート（申請者・通所者）'!$G17="","",'入力用シート（申請者・通所者）'!$G17)</f>
        <v/>
      </c>
      <c r="C15" s="170" t="str">
        <f>IF('入力用シート（申請者・通所者）'!$H17="","",'入力用シート（申請者・通所者）'!$H17)</f>
        <v/>
      </c>
      <c r="D15" s="180"/>
      <c r="E15" s="172"/>
      <c r="F15" s="182"/>
      <c r="G15" s="183"/>
      <c r="H15" s="183"/>
      <c r="I15" s="183"/>
      <c r="J15" s="184"/>
      <c r="K15" s="183"/>
      <c r="L15" s="183"/>
      <c r="M15" s="183"/>
      <c r="N15" s="184"/>
      <c r="O15" s="183"/>
      <c r="P15" s="183"/>
      <c r="Q15" s="185"/>
      <c r="R15" s="186"/>
      <c r="S15" s="183"/>
      <c r="T15" s="183"/>
      <c r="U15" s="187"/>
      <c r="V15" s="188"/>
      <c r="W15" s="187"/>
      <c r="X15" s="180"/>
      <c r="Y15" s="180"/>
      <c r="Z15" s="180"/>
      <c r="AA15" s="180"/>
      <c r="AB15" s="180"/>
      <c r="AC15" s="189"/>
      <c r="AK15" s="22"/>
      <c r="AL15" s="22"/>
      <c r="AM15" s="22"/>
    </row>
    <row r="16" spans="1:39" s="19" customFormat="1" ht="33.75" customHeight="1" x14ac:dyDescent="0.15">
      <c r="A16" s="39">
        <f t="shared" si="0"/>
        <v>6</v>
      </c>
      <c r="B16" s="169" t="str">
        <f>IF('入力用シート（申請者・通所者）'!$G18="","",'入力用シート（申請者・通所者）'!$G18)</f>
        <v/>
      </c>
      <c r="C16" s="170" t="str">
        <f>IF('入力用シート（申請者・通所者）'!$H18="","",'入力用シート（申請者・通所者）'!$H18)</f>
        <v/>
      </c>
      <c r="D16" s="180"/>
      <c r="E16" s="172"/>
      <c r="F16" s="182"/>
      <c r="G16" s="183"/>
      <c r="H16" s="183"/>
      <c r="I16" s="183"/>
      <c r="J16" s="184"/>
      <c r="K16" s="183"/>
      <c r="L16" s="183"/>
      <c r="M16" s="183"/>
      <c r="N16" s="184"/>
      <c r="O16" s="183"/>
      <c r="P16" s="183"/>
      <c r="Q16" s="185"/>
      <c r="R16" s="186"/>
      <c r="S16" s="183"/>
      <c r="T16" s="183"/>
      <c r="U16" s="187"/>
      <c r="V16" s="188"/>
      <c r="W16" s="187"/>
      <c r="X16" s="180"/>
      <c r="Y16" s="180"/>
      <c r="Z16" s="180"/>
      <c r="AA16" s="180"/>
      <c r="AB16" s="180"/>
      <c r="AC16" s="189"/>
      <c r="AK16" s="22"/>
      <c r="AL16" s="22"/>
      <c r="AM16" s="22"/>
    </row>
    <row r="17" spans="1:39" s="19" customFormat="1" ht="33.75" customHeight="1" x14ac:dyDescent="0.15">
      <c r="A17" s="39">
        <f t="shared" si="0"/>
        <v>7</v>
      </c>
      <c r="B17" s="169" t="str">
        <f>IF('入力用シート（申請者・通所者）'!$G19="","",'入力用シート（申請者・通所者）'!$G19)</f>
        <v/>
      </c>
      <c r="C17" s="170" t="str">
        <f>IF('入力用シート（申請者・通所者）'!$H19="","",'入力用シート（申請者・通所者）'!$H19)</f>
        <v/>
      </c>
      <c r="D17" s="180"/>
      <c r="E17" s="172"/>
      <c r="F17" s="182"/>
      <c r="G17" s="183"/>
      <c r="H17" s="183"/>
      <c r="I17" s="183"/>
      <c r="J17" s="184"/>
      <c r="K17" s="183"/>
      <c r="L17" s="183"/>
      <c r="M17" s="183"/>
      <c r="N17" s="184"/>
      <c r="O17" s="183"/>
      <c r="P17" s="183"/>
      <c r="Q17" s="185"/>
      <c r="R17" s="186"/>
      <c r="S17" s="183"/>
      <c r="T17" s="183"/>
      <c r="U17" s="187"/>
      <c r="V17" s="188"/>
      <c r="W17" s="187"/>
      <c r="X17" s="180"/>
      <c r="Y17" s="180"/>
      <c r="Z17" s="180"/>
      <c r="AA17" s="180"/>
      <c r="AB17" s="180"/>
      <c r="AC17" s="189"/>
      <c r="AK17" s="22"/>
      <c r="AL17" s="22"/>
      <c r="AM17" s="22"/>
    </row>
    <row r="18" spans="1:39" s="19" customFormat="1" ht="33.75" customHeight="1" x14ac:dyDescent="0.15">
      <c r="A18" s="39">
        <f t="shared" si="0"/>
        <v>8</v>
      </c>
      <c r="B18" s="169" t="str">
        <f>IF('入力用シート（申請者・通所者）'!$G20="","",'入力用シート（申請者・通所者）'!$G20)</f>
        <v/>
      </c>
      <c r="C18" s="170" t="str">
        <f>IF('入力用シート（申請者・通所者）'!$H20="","",'入力用シート（申請者・通所者）'!$H20)</f>
        <v/>
      </c>
      <c r="D18" s="180"/>
      <c r="E18" s="172"/>
      <c r="F18" s="182"/>
      <c r="G18" s="183"/>
      <c r="H18" s="183"/>
      <c r="I18" s="183"/>
      <c r="J18" s="184"/>
      <c r="K18" s="183"/>
      <c r="L18" s="183"/>
      <c r="M18" s="183"/>
      <c r="N18" s="184"/>
      <c r="O18" s="183"/>
      <c r="P18" s="183"/>
      <c r="Q18" s="185"/>
      <c r="R18" s="186"/>
      <c r="S18" s="183"/>
      <c r="T18" s="183"/>
      <c r="U18" s="187"/>
      <c r="V18" s="188"/>
      <c r="W18" s="187"/>
      <c r="X18" s="180"/>
      <c r="Y18" s="180"/>
      <c r="Z18" s="180"/>
      <c r="AA18" s="180"/>
      <c r="AB18" s="180"/>
      <c r="AC18" s="189"/>
      <c r="AK18" s="22"/>
      <c r="AL18" s="22"/>
      <c r="AM18" s="22"/>
    </row>
    <row r="19" spans="1:39" s="19" customFormat="1" ht="33.75" customHeight="1" x14ac:dyDescent="0.15">
      <c r="A19" s="39">
        <f t="shared" si="0"/>
        <v>9</v>
      </c>
      <c r="B19" s="169" t="str">
        <f>IF('入力用シート（申請者・通所者）'!$G21="","",'入力用シート（申請者・通所者）'!$G21)</f>
        <v/>
      </c>
      <c r="C19" s="170" t="str">
        <f>IF('入力用シート（申請者・通所者）'!$H21="","",'入力用シート（申請者・通所者）'!$H21)</f>
        <v/>
      </c>
      <c r="D19" s="180"/>
      <c r="E19" s="172"/>
      <c r="F19" s="182"/>
      <c r="G19" s="183"/>
      <c r="H19" s="183"/>
      <c r="I19" s="183"/>
      <c r="J19" s="184"/>
      <c r="K19" s="183"/>
      <c r="L19" s="183"/>
      <c r="M19" s="183"/>
      <c r="N19" s="184"/>
      <c r="O19" s="183"/>
      <c r="P19" s="183"/>
      <c r="Q19" s="185"/>
      <c r="R19" s="186"/>
      <c r="S19" s="183"/>
      <c r="T19" s="183"/>
      <c r="U19" s="187"/>
      <c r="V19" s="188"/>
      <c r="W19" s="187"/>
      <c r="X19" s="180"/>
      <c r="Y19" s="180"/>
      <c r="Z19" s="180"/>
      <c r="AA19" s="180"/>
      <c r="AB19" s="180"/>
      <c r="AC19" s="189"/>
      <c r="AK19" s="22"/>
      <c r="AL19" s="22"/>
      <c r="AM19" s="22"/>
    </row>
    <row r="20" spans="1:39" s="19" customFormat="1" ht="33.75" customHeight="1" x14ac:dyDescent="0.15">
      <c r="A20" s="39">
        <f t="shared" si="0"/>
        <v>10</v>
      </c>
      <c r="B20" s="169" t="str">
        <f>IF('入力用シート（申請者・通所者）'!$G22="","",'入力用シート（申請者・通所者）'!$G22)</f>
        <v/>
      </c>
      <c r="C20" s="170" t="str">
        <f>IF('入力用シート（申請者・通所者）'!$H22="","",'入力用シート（申請者・通所者）'!$H22)</f>
        <v/>
      </c>
      <c r="D20" s="180"/>
      <c r="E20" s="172"/>
      <c r="F20" s="182"/>
      <c r="G20" s="183"/>
      <c r="H20" s="183"/>
      <c r="I20" s="183"/>
      <c r="J20" s="184"/>
      <c r="K20" s="183"/>
      <c r="L20" s="183"/>
      <c r="M20" s="183"/>
      <c r="N20" s="184"/>
      <c r="O20" s="183"/>
      <c r="P20" s="183"/>
      <c r="Q20" s="185"/>
      <c r="R20" s="186"/>
      <c r="S20" s="183"/>
      <c r="T20" s="183"/>
      <c r="U20" s="187"/>
      <c r="V20" s="188"/>
      <c r="W20" s="187"/>
      <c r="X20" s="180"/>
      <c r="Y20" s="180"/>
      <c r="Z20" s="180"/>
      <c r="AA20" s="180"/>
      <c r="AB20" s="180"/>
      <c r="AC20" s="189"/>
      <c r="AK20" s="22"/>
      <c r="AL20" s="22"/>
      <c r="AM20" s="22"/>
    </row>
    <row r="21" spans="1:39" s="19" customFormat="1" ht="33.75" customHeight="1" x14ac:dyDescent="0.15">
      <c r="A21" s="39">
        <f t="shared" si="0"/>
        <v>11</v>
      </c>
      <c r="B21" s="169" t="str">
        <f>IF('入力用シート（申請者・通所者）'!$G23="","",'入力用シート（申請者・通所者）'!$G23)</f>
        <v/>
      </c>
      <c r="C21" s="170" t="str">
        <f>IF('入力用シート（申請者・通所者）'!$H23="","",'入力用シート（申請者・通所者）'!$H23)</f>
        <v/>
      </c>
      <c r="D21" s="180"/>
      <c r="E21" s="172"/>
      <c r="F21" s="182"/>
      <c r="G21" s="183"/>
      <c r="H21" s="183"/>
      <c r="I21" s="183"/>
      <c r="J21" s="184"/>
      <c r="K21" s="183"/>
      <c r="L21" s="183"/>
      <c r="M21" s="183"/>
      <c r="N21" s="184"/>
      <c r="O21" s="183"/>
      <c r="P21" s="183"/>
      <c r="Q21" s="185"/>
      <c r="R21" s="186"/>
      <c r="S21" s="183"/>
      <c r="T21" s="183"/>
      <c r="U21" s="187"/>
      <c r="V21" s="188"/>
      <c r="W21" s="187"/>
      <c r="X21" s="180"/>
      <c r="Y21" s="180"/>
      <c r="Z21" s="180"/>
      <c r="AA21" s="180"/>
      <c r="AB21" s="180"/>
      <c r="AC21" s="189"/>
      <c r="AK21" s="22"/>
      <c r="AL21" s="22"/>
      <c r="AM21" s="22"/>
    </row>
    <row r="22" spans="1:39" s="19" customFormat="1" ht="33.75" customHeight="1" x14ac:dyDescent="0.15">
      <c r="A22" s="39">
        <f t="shared" si="0"/>
        <v>12</v>
      </c>
      <c r="B22" s="169" t="str">
        <f>IF('入力用シート（申請者・通所者）'!$G24="","",'入力用シート（申請者・通所者）'!$G24)</f>
        <v/>
      </c>
      <c r="C22" s="170" t="str">
        <f>IF('入力用シート（申請者・通所者）'!$H24="","",'入力用シート（申請者・通所者）'!$H24)</f>
        <v/>
      </c>
      <c r="D22" s="180"/>
      <c r="E22" s="172"/>
      <c r="F22" s="182"/>
      <c r="G22" s="183"/>
      <c r="H22" s="183"/>
      <c r="I22" s="183"/>
      <c r="J22" s="184"/>
      <c r="K22" s="183"/>
      <c r="L22" s="183"/>
      <c r="M22" s="183"/>
      <c r="N22" s="184"/>
      <c r="O22" s="183"/>
      <c r="P22" s="183"/>
      <c r="Q22" s="185"/>
      <c r="R22" s="186"/>
      <c r="S22" s="183"/>
      <c r="T22" s="183"/>
      <c r="U22" s="187"/>
      <c r="V22" s="188"/>
      <c r="W22" s="187"/>
      <c r="X22" s="180"/>
      <c r="Y22" s="180"/>
      <c r="Z22" s="180"/>
      <c r="AA22" s="180"/>
      <c r="AB22" s="180"/>
      <c r="AC22" s="189"/>
      <c r="AK22" s="22"/>
      <c r="AL22" s="22"/>
      <c r="AM22" s="22"/>
    </row>
    <row r="23" spans="1:39" s="19" customFormat="1" ht="33.75" customHeight="1" x14ac:dyDescent="0.15">
      <c r="A23" s="39">
        <f t="shared" si="0"/>
        <v>13</v>
      </c>
      <c r="B23" s="169" t="str">
        <f>IF('入力用シート（申請者・通所者）'!$G25="","",'入力用シート（申請者・通所者）'!$G25)</f>
        <v/>
      </c>
      <c r="C23" s="170" t="str">
        <f>IF('入力用シート（申請者・通所者）'!$H25="","",'入力用シート（申請者・通所者）'!$H25)</f>
        <v/>
      </c>
      <c r="D23" s="180"/>
      <c r="E23" s="172"/>
      <c r="F23" s="182"/>
      <c r="G23" s="183"/>
      <c r="H23" s="183"/>
      <c r="I23" s="183"/>
      <c r="J23" s="184"/>
      <c r="K23" s="183"/>
      <c r="L23" s="183"/>
      <c r="M23" s="183"/>
      <c r="N23" s="184"/>
      <c r="O23" s="183"/>
      <c r="P23" s="183"/>
      <c r="Q23" s="185"/>
      <c r="R23" s="186"/>
      <c r="S23" s="183"/>
      <c r="T23" s="183"/>
      <c r="U23" s="187"/>
      <c r="V23" s="188"/>
      <c r="W23" s="187"/>
      <c r="X23" s="180"/>
      <c r="Y23" s="180"/>
      <c r="Z23" s="180"/>
      <c r="AA23" s="180"/>
      <c r="AB23" s="180"/>
      <c r="AC23" s="189"/>
      <c r="AK23" s="22"/>
      <c r="AL23" s="22"/>
      <c r="AM23" s="22"/>
    </row>
    <row r="24" spans="1:39" s="19" customFormat="1" ht="33.75" customHeight="1" x14ac:dyDescent="0.15">
      <c r="A24" s="39">
        <f t="shared" si="0"/>
        <v>14</v>
      </c>
      <c r="B24" s="169" t="str">
        <f>IF('入力用シート（申請者・通所者）'!$G26="","",'入力用シート（申請者・通所者）'!$G26)</f>
        <v/>
      </c>
      <c r="C24" s="170" t="str">
        <f>IF('入力用シート（申請者・通所者）'!$H26="","",'入力用シート（申請者・通所者）'!$H26)</f>
        <v/>
      </c>
      <c r="D24" s="180"/>
      <c r="E24" s="172"/>
      <c r="F24" s="182"/>
      <c r="G24" s="183"/>
      <c r="H24" s="183"/>
      <c r="I24" s="183"/>
      <c r="J24" s="184"/>
      <c r="K24" s="183"/>
      <c r="L24" s="183"/>
      <c r="M24" s="183"/>
      <c r="N24" s="184"/>
      <c r="O24" s="183"/>
      <c r="P24" s="183"/>
      <c r="Q24" s="185"/>
      <c r="R24" s="186"/>
      <c r="S24" s="183"/>
      <c r="T24" s="183"/>
      <c r="U24" s="187"/>
      <c r="V24" s="188"/>
      <c r="W24" s="187"/>
      <c r="X24" s="180"/>
      <c r="Y24" s="180"/>
      <c r="Z24" s="180"/>
      <c r="AA24" s="180"/>
      <c r="AB24" s="180"/>
      <c r="AC24" s="189"/>
      <c r="AK24" s="22"/>
      <c r="AL24" s="22"/>
      <c r="AM24" s="22"/>
    </row>
    <row r="25" spans="1:39" s="19" customFormat="1" ht="33.75" customHeight="1" x14ac:dyDescent="0.15">
      <c r="A25" s="39">
        <f t="shared" si="0"/>
        <v>15</v>
      </c>
      <c r="B25" s="169" t="str">
        <f>IF('入力用シート（申請者・通所者）'!$G27="","",'入力用シート（申請者・通所者）'!$G27)</f>
        <v/>
      </c>
      <c r="C25" s="170" t="str">
        <f>IF('入力用シート（申請者・通所者）'!$H27="","",'入力用シート（申請者・通所者）'!$H27)</f>
        <v/>
      </c>
      <c r="D25" s="180"/>
      <c r="E25" s="172"/>
      <c r="F25" s="182"/>
      <c r="G25" s="183"/>
      <c r="H25" s="183"/>
      <c r="I25" s="183"/>
      <c r="J25" s="184"/>
      <c r="K25" s="183"/>
      <c r="L25" s="183"/>
      <c r="M25" s="183"/>
      <c r="N25" s="184"/>
      <c r="O25" s="183"/>
      <c r="P25" s="183"/>
      <c r="Q25" s="185"/>
      <c r="R25" s="186"/>
      <c r="S25" s="183"/>
      <c r="T25" s="183"/>
      <c r="U25" s="187"/>
      <c r="V25" s="188"/>
      <c r="W25" s="187"/>
      <c r="X25" s="180"/>
      <c r="Y25" s="180"/>
      <c r="Z25" s="180"/>
      <c r="AA25" s="180"/>
      <c r="AB25" s="180"/>
      <c r="AC25" s="189"/>
      <c r="AK25" s="22"/>
      <c r="AL25" s="22"/>
      <c r="AM25" s="22"/>
    </row>
    <row r="26" spans="1:39" s="19" customFormat="1" ht="33.75" customHeight="1" x14ac:dyDescent="0.15">
      <c r="A26" s="39">
        <f t="shared" si="0"/>
        <v>16</v>
      </c>
      <c r="B26" s="169" t="str">
        <f>IF('入力用シート（申請者・通所者）'!$G28="","",'入力用シート（申請者・通所者）'!$G28)</f>
        <v/>
      </c>
      <c r="C26" s="170" t="str">
        <f>IF('入力用シート（申請者・通所者）'!$H28="","",'入力用シート（申請者・通所者）'!$H28)</f>
        <v/>
      </c>
      <c r="D26" s="180"/>
      <c r="E26" s="172"/>
      <c r="F26" s="182"/>
      <c r="G26" s="183"/>
      <c r="H26" s="183"/>
      <c r="I26" s="183"/>
      <c r="J26" s="184"/>
      <c r="K26" s="183"/>
      <c r="L26" s="183"/>
      <c r="M26" s="183"/>
      <c r="N26" s="184"/>
      <c r="O26" s="183"/>
      <c r="P26" s="183"/>
      <c r="Q26" s="185"/>
      <c r="R26" s="186"/>
      <c r="S26" s="183"/>
      <c r="T26" s="183"/>
      <c r="U26" s="187"/>
      <c r="V26" s="188"/>
      <c r="W26" s="187"/>
      <c r="X26" s="180"/>
      <c r="Y26" s="180"/>
      <c r="Z26" s="180"/>
      <c r="AA26" s="180"/>
      <c r="AB26" s="180"/>
      <c r="AC26" s="189"/>
      <c r="AK26" s="22"/>
      <c r="AL26" s="22"/>
      <c r="AM26" s="22"/>
    </row>
    <row r="27" spans="1:39" s="19" customFormat="1" ht="33.75" customHeight="1" x14ac:dyDescent="0.15">
      <c r="A27" s="39">
        <f t="shared" si="0"/>
        <v>17</v>
      </c>
      <c r="B27" s="169" t="str">
        <f>IF('入力用シート（申請者・通所者）'!$G29="","",'入力用シート（申請者・通所者）'!$G29)</f>
        <v/>
      </c>
      <c r="C27" s="170" t="str">
        <f>IF('入力用シート（申請者・通所者）'!$H29="","",'入力用シート（申請者・通所者）'!$H29)</f>
        <v/>
      </c>
      <c r="D27" s="180"/>
      <c r="E27" s="172"/>
      <c r="F27" s="182"/>
      <c r="G27" s="183"/>
      <c r="H27" s="183"/>
      <c r="I27" s="183"/>
      <c r="J27" s="184"/>
      <c r="K27" s="183"/>
      <c r="L27" s="183"/>
      <c r="M27" s="183"/>
      <c r="N27" s="184"/>
      <c r="O27" s="183"/>
      <c r="P27" s="183"/>
      <c r="Q27" s="185"/>
      <c r="R27" s="186"/>
      <c r="S27" s="183"/>
      <c r="T27" s="183"/>
      <c r="U27" s="187"/>
      <c r="V27" s="188"/>
      <c r="W27" s="187"/>
      <c r="X27" s="180"/>
      <c r="Y27" s="180"/>
      <c r="Z27" s="180"/>
      <c r="AA27" s="180"/>
      <c r="AB27" s="180"/>
      <c r="AC27" s="189"/>
      <c r="AK27" s="22"/>
      <c r="AL27" s="22"/>
      <c r="AM27" s="22"/>
    </row>
    <row r="28" spans="1:39" s="19" customFormat="1" ht="33.75" customHeight="1" x14ac:dyDescent="0.15">
      <c r="A28" s="39">
        <f t="shared" si="0"/>
        <v>18</v>
      </c>
      <c r="B28" s="169" t="str">
        <f>IF('入力用シート（申請者・通所者）'!$G30="","",'入力用シート（申請者・通所者）'!$G30)</f>
        <v/>
      </c>
      <c r="C28" s="170" t="str">
        <f>IF('入力用シート（申請者・通所者）'!$H30="","",'入力用シート（申請者・通所者）'!$H30)</f>
        <v/>
      </c>
      <c r="D28" s="180"/>
      <c r="E28" s="172"/>
      <c r="F28" s="182"/>
      <c r="G28" s="183"/>
      <c r="H28" s="183"/>
      <c r="I28" s="183"/>
      <c r="J28" s="184"/>
      <c r="K28" s="183"/>
      <c r="L28" s="183"/>
      <c r="M28" s="183"/>
      <c r="N28" s="184"/>
      <c r="O28" s="183"/>
      <c r="P28" s="183"/>
      <c r="Q28" s="185"/>
      <c r="R28" s="186"/>
      <c r="S28" s="183"/>
      <c r="T28" s="183"/>
      <c r="U28" s="187"/>
      <c r="V28" s="188"/>
      <c r="W28" s="187"/>
      <c r="X28" s="180"/>
      <c r="Y28" s="180"/>
      <c r="Z28" s="180"/>
      <c r="AA28" s="180"/>
      <c r="AB28" s="180"/>
      <c r="AC28" s="189"/>
      <c r="AK28" s="22"/>
      <c r="AL28" s="22"/>
      <c r="AM28" s="22"/>
    </row>
    <row r="29" spans="1:39" s="19" customFormat="1" ht="33.75" customHeight="1" x14ac:dyDescent="0.15">
      <c r="A29" s="39">
        <f t="shared" si="0"/>
        <v>19</v>
      </c>
      <c r="B29" s="169" t="str">
        <f>IF('入力用シート（申請者・通所者）'!$G31="","",'入力用シート（申請者・通所者）'!$G31)</f>
        <v/>
      </c>
      <c r="C29" s="170" t="str">
        <f>IF('入力用シート（申請者・通所者）'!$H31="","",'入力用シート（申請者・通所者）'!$H31)</f>
        <v/>
      </c>
      <c r="D29" s="180"/>
      <c r="E29" s="172"/>
      <c r="F29" s="182"/>
      <c r="G29" s="183"/>
      <c r="H29" s="183"/>
      <c r="I29" s="183"/>
      <c r="J29" s="184"/>
      <c r="K29" s="183"/>
      <c r="L29" s="183"/>
      <c r="M29" s="183"/>
      <c r="N29" s="184"/>
      <c r="O29" s="183"/>
      <c r="P29" s="183"/>
      <c r="Q29" s="185"/>
      <c r="R29" s="186"/>
      <c r="S29" s="183"/>
      <c r="T29" s="183"/>
      <c r="U29" s="187"/>
      <c r="V29" s="188"/>
      <c r="W29" s="187"/>
      <c r="X29" s="180"/>
      <c r="Y29" s="180"/>
      <c r="Z29" s="180"/>
      <c r="AA29" s="180"/>
      <c r="AB29" s="180"/>
      <c r="AC29" s="189"/>
      <c r="AK29" s="22"/>
      <c r="AL29" s="22"/>
      <c r="AM29" s="22"/>
    </row>
    <row r="30" spans="1:39" s="19" customFormat="1" ht="33.75" customHeight="1" x14ac:dyDescent="0.15">
      <c r="A30" s="39">
        <f t="shared" si="0"/>
        <v>20</v>
      </c>
      <c r="B30" s="169" t="str">
        <f>IF('入力用シート（申請者・通所者）'!$G32="","",'入力用シート（申請者・通所者）'!$G32)</f>
        <v/>
      </c>
      <c r="C30" s="170" t="str">
        <f>IF('入力用シート（申請者・通所者）'!$H32="","",'入力用シート（申請者・通所者）'!$H32)</f>
        <v/>
      </c>
      <c r="D30" s="180"/>
      <c r="E30" s="172"/>
      <c r="F30" s="182"/>
      <c r="G30" s="183"/>
      <c r="H30" s="183"/>
      <c r="I30" s="183"/>
      <c r="J30" s="184"/>
      <c r="K30" s="183"/>
      <c r="L30" s="183"/>
      <c r="M30" s="183"/>
      <c r="N30" s="184"/>
      <c r="O30" s="183"/>
      <c r="P30" s="183"/>
      <c r="Q30" s="185"/>
      <c r="R30" s="186"/>
      <c r="S30" s="183"/>
      <c r="T30" s="183"/>
      <c r="U30" s="187"/>
      <c r="V30" s="188"/>
      <c r="W30" s="187"/>
      <c r="X30" s="180"/>
      <c r="Y30" s="180"/>
      <c r="Z30" s="180"/>
      <c r="AA30" s="180"/>
      <c r="AB30" s="180"/>
      <c r="AC30" s="189"/>
      <c r="AK30" s="22"/>
      <c r="AL30" s="22"/>
      <c r="AM30" s="22"/>
    </row>
    <row r="31" spans="1:39" s="19" customFormat="1" ht="33.75" customHeight="1" x14ac:dyDescent="0.15">
      <c r="A31" s="39">
        <f t="shared" si="0"/>
        <v>21</v>
      </c>
      <c r="B31" s="169" t="str">
        <f>IF('入力用シート（申請者・通所者）'!$G33="","",'入力用シート（申請者・通所者）'!$G33)</f>
        <v/>
      </c>
      <c r="C31" s="170" t="str">
        <f>IF('入力用シート（申請者・通所者）'!$H33="","",'入力用シート（申請者・通所者）'!$H33)</f>
        <v/>
      </c>
      <c r="D31" s="180"/>
      <c r="E31" s="172"/>
      <c r="F31" s="182"/>
      <c r="G31" s="183"/>
      <c r="H31" s="183"/>
      <c r="I31" s="183"/>
      <c r="J31" s="184"/>
      <c r="K31" s="183"/>
      <c r="L31" s="183"/>
      <c r="M31" s="183"/>
      <c r="N31" s="184"/>
      <c r="O31" s="183"/>
      <c r="P31" s="183"/>
      <c r="Q31" s="185"/>
      <c r="R31" s="186"/>
      <c r="S31" s="183"/>
      <c r="T31" s="183"/>
      <c r="U31" s="187"/>
      <c r="V31" s="188"/>
      <c r="W31" s="187"/>
      <c r="X31" s="180"/>
      <c r="Y31" s="180"/>
      <c r="Z31" s="180"/>
      <c r="AA31" s="180"/>
      <c r="AB31" s="180"/>
      <c r="AC31" s="189"/>
      <c r="AK31" s="22"/>
      <c r="AL31" s="22"/>
      <c r="AM31" s="22"/>
    </row>
    <row r="32" spans="1:39" s="19" customFormat="1" ht="33.75" customHeight="1" x14ac:dyDescent="0.15">
      <c r="A32" s="39">
        <f t="shared" si="0"/>
        <v>22</v>
      </c>
      <c r="B32" s="169" t="str">
        <f>IF('入力用シート（申請者・通所者）'!$G34="","",'入力用シート（申請者・通所者）'!$G34)</f>
        <v/>
      </c>
      <c r="C32" s="170" t="str">
        <f>IF('入力用シート（申請者・通所者）'!$H34="","",'入力用シート（申請者・通所者）'!$H34)</f>
        <v/>
      </c>
      <c r="D32" s="180"/>
      <c r="E32" s="172"/>
      <c r="F32" s="182"/>
      <c r="G32" s="183"/>
      <c r="H32" s="183"/>
      <c r="I32" s="183"/>
      <c r="J32" s="184"/>
      <c r="K32" s="183"/>
      <c r="L32" s="183"/>
      <c r="M32" s="183"/>
      <c r="N32" s="184"/>
      <c r="O32" s="183"/>
      <c r="P32" s="183"/>
      <c r="Q32" s="185"/>
      <c r="R32" s="186"/>
      <c r="S32" s="183"/>
      <c r="T32" s="183"/>
      <c r="U32" s="187"/>
      <c r="V32" s="188"/>
      <c r="W32" s="187"/>
      <c r="X32" s="180"/>
      <c r="Y32" s="180"/>
      <c r="Z32" s="180"/>
      <c r="AA32" s="180"/>
      <c r="AB32" s="180"/>
      <c r="AC32" s="189"/>
      <c r="AK32" s="22"/>
      <c r="AL32" s="22"/>
      <c r="AM32" s="22"/>
    </row>
    <row r="33" spans="1:39" s="19" customFormat="1" ht="33.75" customHeight="1" x14ac:dyDescent="0.15">
      <c r="A33" s="39">
        <f t="shared" si="0"/>
        <v>23</v>
      </c>
      <c r="B33" s="169" t="str">
        <f>IF('入力用シート（申請者・通所者）'!$G35="","",'入力用シート（申請者・通所者）'!$G35)</f>
        <v/>
      </c>
      <c r="C33" s="170" t="str">
        <f>IF('入力用シート（申請者・通所者）'!$H35="","",'入力用シート（申請者・通所者）'!$H35)</f>
        <v/>
      </c>
      <c r="D33" s="180"/>
      <c r="E33" s="172"/>
      <c r="F33" s="182"/>
      <c r="G33" s="183"/>
      <c r="H33" s="183"/>
      <c r="I33" s="183"/>
      <c r="J33" s="184"/>
      <c r="K33" s="183"/>
      <c r="L33" s="183"/>
      <c r="M33" s="183"/>
      <c r="N33" s="184"/>
      <c r="O33" s="183"/>
      <c r="P33" s="183"/>
      <c r="Q33" s="185"/>
      <c r="R33" s="186"/>
      <c r="S33" s="183"/>
      <c r="T33" s="183"/>
      <c r="U33" s="187"/>
      <c r="V33" s="188"/>
      <c r="W33" s="187"/>
      <c r="X33" s="180"/>
      <c r="Y33" s="180"/>
      <c r="Z33" s="180"/>
      <c r="AA33" s="180"/>
      <c r="AB33" s="180"/>
      <c r="AC33" s="189"/>
      <c r="AK33" s="22"/>
      <c r="AL33" s="22"/>
      <c r="AM33" s="22"/>
    </row>
    <row r="34" spans="1:39" s="19" customFormat="1" ht="33.75" customHeight="1" x14ac:dyDescent="0.15">
      <c r="A34" s="39">
        <f t="shared" si="0"/>
        <v>24</v>
      </c>
      <c r="B34" s="169" t="str">
        <f>IF('入力用シート（申請者・通所者）'!$G36="","",'入力用シート（申請者・通所者）'!$G36)</f>
        <v/>
      </c>
      <c r="C34" s="170" t="str">
        <f>IF('入力用シート（申請者・通所者）'!$H36="","",'入力用シート（申請者・通所者）'!$H36)</f>
        <v/>
      </c>
      <c r="D34" s="180"/>
      <c r="E34" s="172"/>
      <c r="F34" s="182"/>
      <c r="G34" s="183"/>
      <c r="H34" s="183"/>
      <c r="I34" s="183"/>
      <c r="J34" s="184"/>
      <c r="K34" s="183"/>
      <c r="L34" s="183"/>
      <c r="M34" s="183"/>
      <c r="N34" s="184"/>
      <c r="O34" s="183"/>
      <c r="P34" s="183"/>
      <c r="Q34" s="185"/>
      <c r="R34" s="186"/>
      <c r="S34" s="183"/>
      <c r="T34" s="183"/>
      <c r="U34" s="187"/>
      <c r="V34" s="188"/>
      <c r="W34" s="187"/>
      <c r="X34" s="180"/>
      <c r="Y34" s="180"/>
      <c r="Z34" s="180"/>
      <c r="AA34" s="180"/>
      <c r="AB34" s="180"/>
      <c r="AC34" s="189"/>
      <c r="AK34" s="22"/>
      <c r="AL34" s="22"/>
      <c r="AM34" s="22"/>
    </row>
    <row r="35" spans="1:39" s="19" customFormat="1" ht="33.75" customHeight="1" x14ac:dyDescent="0.15">
      <c r="A35" s="39">
        <f t="shared" si="0"/>
        <v>25</v>
      </c>
      <c r="B35" s="169" t="str">
        <f>IF('入力用シート（申請者・通所者）'!$G37="","",'入力用シート（申請者・通所者）'!$G37)</f>
        <v/>
      </c>
      <c r="C35" s="170" t="str">
        <f>IF('入力用シート（申請者・通所者）'!$H37="","",'入力用シート（申請者・通所者）'!$H37)</f>
        <v/>
      </c>
      <c r="D35" s="180"/>
      <c r="E35" s="172"/>
      <c r="F35" s="182"/>
      <c r="G35" s="183"/>
      <c r="H35" s="183"/>
      <c r="I35" s="183"/>
      <c r="J35" s="184"/>
      <c r="K35" s="183"/>
      <c r="L35" s="183"/>
      <c r="M35" s="183"/>
      <c r="N35" s="184"/>
      <c r="O35" s="183"/>
      <c r="P35" s="183"/>
      <c r="Q35" s="185"/>
      <c r="R35" s="186"/>
      <c r="S35" s="183"/>
      <c r="T35" s="183"/>
      <c r="U35" s="187"/>
      <c r="V35" s="188"/>
      <c r="W35" s="187"/>
      <c r="X35" s="180"/>
      <c r="Y35" s="180"/>
      <c r="Z35" s="180"/>
      <c r="AA35" s="180"/>
      <c r="AB35" s="180"/>
      <c r="AC35" s="189"/>
      <c r="AK35" s="22"/>
      <c r="AL35" s="22"/>
      <c r="AM35" s="22"/>
    </row>
    <row r="36" spans="1:39" s="19" customFormat="1" ht="33.75" customHeight="1" x14ac:dyDescent="0.15">
      <c r="A36" s="39">
        <f t="shared" si="0"/>
        <v>26</v>
      </c>
      <c r="B36" s="169" t="str">
        <f>IF('入力用シート（申請者・通所者）'!$G38="","",'入力用シート（申請者・通所者）'!$G38)</f>
        <v/>
      </c>
      <c r="C36" s="170" t="str">
        <f>IF('入力用シート（申請者・通所者）'!$H38="","",'入力用シート（申請者・通所者）'!$H38)</f>
        <v/>
      </c>
      <c r="D36" s="180"/>
      <c r="E36" s="172"/>
      <c r="F36" s="182"/>
      <c r="G36" s="183"/>
      <c r="H36" s="183"/>
      <c r="I36" s="183"/>
      <c r="J36" s="184"/>
      <c r="K36" s="183"/>
      <c r="L36" s="183"/>
      <c r="M36" s="183"/>
      <c r="N36" s="184"/>
      <c r="O36" s="183"/>
      <c r="P36" s="183"/>
      <c r="Q36" s="185"/>
      <c r="R36" s="186"/>
      <c r="S36" s="183"/>
      <c r="T36" s="183"/>
      <c r="U36" s="187"/>
      <c r="V36" s="188"/>
      <c r="W36" s="187"/>
      <c r="X36" s="180"/>
      <c r="Y36" s="180"/>
      <c r="Z36" s="180"/>
      <c r="AA36" s="180"/>
      <c r="AB36" s="180"/>
      <c r="AC36" s="189"/>
      <c r="AK36" s="22"/>
      <c r="AL36" s="22"/>
      <c r="AM36" s="22"/>
    </row>
    <row r="37" spans="1:39" s="19" customFormat="1" ht="33.75" customHeight="1" x14ac:dyDescent="0.15">
      <c r="A37" s="39">
        <f t="shared" si="0"/>
        <v>27</v>
      </c>
      <c r="B37" s="169" t="str">
        <f>IF('入力用シート（申請者・通所者）'!$G39="","",'入力用シート（申請者・通所者）'!$G39)</f>
        <v/>
      </c>
      <c r="C37" s="170" t="str">
        <f>IF('入力用シート（申請者・通所者）'!$H39="","",'入力用シート（申請者・通所者）'!$H39)</f>
        <v/>
      </c>
      <c r="D37" s="180"/>
      <c r="E37" s="172"/>
      <c r="F37" s="182"/>
      <c r="G37" s="183"/>
      <c r="H37" s="183"/>
      <c r="I37" s="183"/>
      <c r="J37" s="184"/>
      <c r="K37" s="183"/>
      <c r="L37" s="183"/>
      <c r="M37" s="183"/>
      <c r="N37" s="184"/>
      <c r="O37" s="183"/>
      <c r="P37" s="183"/>
      <c r="Q37" s="185"/>
      <c r="R37" s="186"/>
      <c r="S37" s="183"/>
      <c r="T37" s="183"/>
      <c r="U37" s="187"/>
      <c r="V37" s="188"/>
      <c r="W37" s="187"/>
      <c r="X37" s="180"/>
      <c r="Y37" s="180"/>
      <c r="Z37" s="180"/>
      <c r="AA37" s="180"/>
      <c r="AB37" s="180"/>
      <c r="AC37" s="189"/>
      <c r="AK37" s="22"/>
      <c r="AL37" s="22"/>
      <c r="AM37" s="22"/>
    </row>
    <row r="38" spans="1:39" s="19" customFormat="1" ht="33.75" customHeight="1" x14ac:dyDescent="0.15">
      <c r="A38" s="39">
        <f t="shared" si="0"/>
        <v>28</v>
      </c>
      <c r="B38" s="169" t="str">
        <f>IF('入力用シート（申請者・通所者）'!$G40="","",'入力用シート（申請者・通所者）'!$G40)</f>
        <v/>
      </c>
      <c r="C38" s="170" t="str">
        <f>IF('入力用シート（申請者・通所者）'!$H40="","",'入力用シート（申請者・通所者）'!$H40)</f>
        <v/>
      </c>
      <c r="D38" s="180"/>
      <c r="E38" s="172"/>
      <c r="F38" s="182"/>
      <c r="G38" s="183"/>
      <c r="H38" s="183"/>
      <c r="I38" s="183"/>
      <c r="J38" s="184"/>
      <c r="K38" s="183"/>
      <c r="L38" s="183"/>
      <c r="M38" s="183"/>
      <c r="N38" s="184"/>
      <c r="O38" s="183"/>
      <c r="P38" s="183"/>
      <c r="Q38" s="185"/>
      <c r="R38" s="186"/>
      <c r="S38" s="183"/>
      <c r="T38" s="183"/>
      <c r="U38" s="187"/>
      <c r="V38" s="188"/>
      <c r="W38" s="187"/>
      <c r="X38" s="180"/>
      <c r="Y38" s="180"/>
      <c r="Z38" s="180"/>
      <c r="AA38" s="180"/>
      <c r="AB38" s="180"/>
      <c r="AC38" s="189"/>
      <c r="AK38" s="22"/>
      <c r="AL38" s="22"/>
      <c r="AM38" s="22"/>
    </row>
    <row r="39" spans="1:39" s="19" customFormat="1" ht="33.75" customHeight="1" x14ac:dyDescent="0.15">
      <c r="A39" s="39">
        <f t="shared" si="0"/>
        <v>29</v>
      </c>
      <c r="B39" s="169" t="str">
        <f>IF('入力用シート（申請者・通所者）'!$G41="","",'入力用シート（申請者・通所者）'!$G41)</f>
        <v/>
      </c>
      <c r="C39" s="170" t="str">
        <f>IF('入力用シート（申請者・通所者）'!$H41="","",'入力用シート（申請者・通所者）'!$H41)</f>
        <v/>
      </c>
      <c r="D39" s="180"/>
      <c r="E39" s="172"/>
      <c r="F39" s="182"/>
      <c r="G39" s="183"/>
      <c r="H39" s="183"/>
      <c r="I39" s="183"/>
      <c r="J39" s="184"/>
      <c r="K39" s="183"/>
      <c r="L39" s="183"/>
      <c r="M39" s="183"/>
      <c r="N39" s="184"/>
      <c r="O39" s="183"/>
      <c r="P39" s="183"/>
      <c r="Q39" s="185"/>
      <c r="R39" s="186"/>
      <c r="S39" s="183"/>
      <c r="T39" s="183"/>
      <c r="U39" s="187"/>
      <c r="V39" s="188"/>
      <c r="W39" s="187"/>
      <c r="X39" s="180"/>
      <c r="Y39" s="180"/>
      <c r="Z39" s="180"/>
      <c r="AA39" s="180"/>
      <c r="AB39" s="180"/>
      <c r="AC39" s="189"/>
      <c r="AK39" s="22"/>
      <c r="AL39" s="22"/>
      <c r="AM39" s="22"/>
    </row>
    <row r="40" spans="1:39" s="19" customFormat="1" ht="33.75" customHeight="1" x14ac:dyDescent="0.15">
      <c r="A40" s="39">
        <f t="shared" si="0"/>
        <v>30</v>
      </c>
      <c r="B40" s="169" t="str">
        <f>IF('入力用シート（申請者・通所者）'!$G42="","",'入力用シート（申請者・通所者）'!$G42)</f>
        <v/>
      </c>
      <c r="C40" s="170" t="str">
        <f>IF('入力用シート（申請者・通所者）'!$H42="","",'入力用シート（申請者・通所者）'!$H42)</f>
        <v/>
      </c>
      <c r="D40" s="180"/>
      <c r="E40" s="172"/>
      <c r="F40" s="182"/>
      <c r="G40" s="183"/>
      <c r="H40" s="183"/>
      <c r="I40" s="183"/>
      <c r="J40" s="184"/>
      <c r="K40" s="183"/>
      <c r="L40" s="183"/>
      <c r="M40" s="183"/>
      <c r="N40" s="184"/>
      <c r="O40" s="183"/>
      <c r="P40" s="183"/>
      <c r="Q40" s="185"/>
      <c r="R40" s="186"/>
      <c r="S40" s="183"/>
      <c r="T40" s="183"/>
      <c r="U40" s="187"/>
      <c r="V40" s="188"/>
      <c r="W40" s="187"/>
      <c r="X40" s="180"/>
      <c r="Y40" s="180"/>
      <c r="Z40" s="180"/>
      <c r="AA40" s="180"/>
      <c r="AB40" s="180"/>
      <c r="AC40" s="189"/>
      <c r="AK40" s="22"/>
      <c r="AL40" s="22"/>
      <c r="AM40" s="22"/>
    </row>
    <row r="41" spans="1:39" s="19" customFormat="1" ht="33.75" customHeight="1" x14ac:dyDescent="0.15">
      <c r="A41" s="39">
        <f t="shared" si="0"/>
        <v>31</v>
      </c>
      <c r="B41" s="169" t="str">
        <f>IF('入力用シート（申請者・通所者）'!$G43="","",'入力用シート（申請者・通所者）'!$G43)</f>
        <v/>
      </c>
      <c r="C41" s="170" t="str">
        <f>IF('入力用シート（申請者・通所者）'!$H43="","",'入力用シート（申請者・通所者）'!$H43)</f>
        <v/>
      </c>
      <c r="D41" s="180"/>
      <c r="E41" s="172"/>
      <c r="F41" s="182"/>
      <c r="G41" s="183"/>
      <c r="H41" s="183"/>
      <c r="I41" s="183"/>
      <c r="J41" s="184"/>
      <c r="K41" s="183"/>
      <c r="L41" s="183"/>
      <c r="M41" s="183"/>
      <c r="N41" s="184"/>
      <c r="O41" s="183"/>
      <c r="P41" s="183"/>
      <c r="Q41" s="185"/>
      <c r="R41" s="186"/>
      <c r="S41" s="183"/>
      <c r="T41" s="183"/>
      <c r="U41" s="187"/>
      <c r="V41" s="188"/>
      <c r="W41" s="187"/>
      <c r="X41" s="180"/>
      <c r="Y41" s="180"/>
      <c r="Z41" s="180"/>
      <c r="AA41" s="180"/>
      <c r="AB41" s="180"/>
      <c r="AC41" s="189"/>
      <c r="AK41" s="22"/>
      <c r="AL41" s="22"/>
      <c r="AM41" s="22"/>
    </row>
    <row r="42" spans="1:39" s="19" customFormat="1" ht="33.75" customHeight="1" x14ac:dyDescent="0.15">
      <c r="A42" s="39">
        <f t="shared" si="0"/>
        <v>32</v>
      </c>
      <c r="B42" s="169" t="str">
        <f>IF('入力用シート（申請者・通所者）'!$G44="","",'入力用シート（申請者・通所者）'!$G44)</f>
        <v/>
      </c>
      <c r="C42" s="170" t="str">
        <f>IF('入力用シート（申請者・通所者）'!$H44="","",'入力用シート（申請者・通所者）'!$H44)</f>
        <v/>
      </c>
      <c r="D42" s="180"/>
      <c r="E42" s="172"/>
      <c r="F42" s="182"/>
      <c r="G42" s="183"/>
      <c r="H42" s="183"/>
      <c r="I42" s="183"/>
      <c r="J42" s="184"/>
      <c r="K42" s="183"/>
      <c r="L42" s="183"/>
      <c r="M42" s="183"/>
      <c r="N42" s="184"/>
      <c r="O42" s="183"/>
      <c r="P42" s="183"/>
      <c r="Q42" s="185"/>
      <c r="R42" s="186"/>
      <c r="S42" s="183"/>
      <c r="T42" s="183"/>
      <c r="U42" s="187"/>
      <c r="V42" s="188"/>
      <c r="W42" s="187"/>
      <c r="X42" s="180"/>
      <c r="Y42" s="180"/>
      <c r="Z42" s="180"/>
      <c r="AA42" s="180"/>
      <c r="AB42" s="180"/>
      <c r="AC42" s="189"/>
      <c r="AK42" s="22"/>
      <c r="AL42" s="22"/>
      <c r="AM42" s="22"/>
    </row>
    <row r="43" spans="1:39" s="19" customFormat="1" ht="33.75" customHeight="1" x14ac:dyDescent="0.15">
      <c r="A43" s="39">
        <f t="shared" si="0"/>
        <v>33</v>
      </c>
      <c r="B43" s="169" t="str">
        <f>IF('入力用シート（申請者・通所者）'!$G45="","",'入力用シート（申請者・通所者）'!$G45)</f>
        <v/>
      </c>
      <c r="C43" s="170" t="str">
        <f>IF('入力用シート（申請者・通所者）'!$H45="","",'入力用シート（申請者・通所者）'!$H45)</f>
        <v/>
      </c>
      <c r="D43" s="180"/>
      <c r="E43" s="172"/>
      <c r="F43" s="182"/>
      <c r="G43" s="183"/>
      <c r="H43" s="183"/>
      <c r="I43" s="183"/>
      <c r="J43" s="184"/>
      <c r="K43" s="183"/>
      <c r="L43" s="183"/>
      <c r="M43" s="183"/>
      <c r="N43" s="184"/>
      <c r="O43" s="183"/>
      <c r="P43" s="183"/>
      <c r="Q43" s="185"/>
      <c r="R43" s="186"/>
      <c r="S43" s="183"/>
      <c r="T43" s="183"/>
      <c r="U43" s="187"/>
      <c r="V43" s="188"/>
      <c r="W43" s="187"/>
      <c r="X43" s="180"/>
      <c r="Y43" s="180"/>
      <c r="Z43" s="180"/>
      <c r="AA43" s="180"/>
      <c r="AB43" s="180"/>
      <c r="AC43" s="189"/>
      <c r="AK43" s="22"/>
      <c r="AL43" s="22"/>
      <c r="AM43" s="22"/>
    </row>
    <row r="44" spans="1:39" s="19" customFormat="1" ht="33.75" customHeight="1" x14ac:dyDescent="0.15">
      <c r="A44" s="39">
        <f t="shared" si="0"/>
        <v>34</v>
      </c>
      <c r="B44" s="169" t="str">
        <f>IF('入力用シート（申請者・通所者）'!$G46="","",'入力用シート（申請者・通所者）'!$G46)</f>
        <v/>
      </c>
      <c r="C44" s="170" t="str">
        <f>IF('入力用シート（申請者・通所者）'!$H46="","",'入力用シート（申請者・通所者）'!$H46)</f>
        <v/>
      </c>
      <c r="D44" s="180"/>
      <c r="E44" s="172"/>
      <c r="F44" s="182"/>
      <c r="G44" s="183"/>
      <c r="H44" s="183"/>
      <c r="I44" s="183"/>
      <c r="J44" s="184"/>
      <c r="K44" s="183"/>
      <c r="L44" s="183"/>
      <c r="M44" s="183"/>
      <c r="N44" s="184"/>
      <c r="O44" s="183"/>
      <c r="P44" s="183"/>
      <c r="Q44" s="185"/>
      <c r="R44" s="186"/>
      <c r="S44" s="183"/>
      <c r="T44" s="183"/>
      <c r="U44" s="187"/>
      <c r="V44" s="188"/>
      <c r="W44" s="187"/>
      <c r="X44" s="180"/>
      <c r="Y44" s="180"/>
      <c r="Z44" s="180"/>
      <c r="AA44" s="180"/>
      <c r="AB44" s="180"/>
      <c r="AC44" s="189"/>
      <c r="AK44" s="22"/>
      <c r="AL44" s="22"/>
      <c r="AM44" s="22"/>
    </row>
    <row r="45" spans="1:39" s="19" customFormat="1" ht="33.75" customHeight="1" x14ac:dyDescent="0.15">
      <c r="A45" s="39">
        <f t="shared" si="0"/>
        <v>35</v>
      </c>
      <c r="B45" s="169" t="str">
        <f>IF('入力用シート（申請者・通所者）'!$G47="","",'入力用シート（申請者・通所者）'!$G47)</f>
        <v/>
      </c>
      <c r="C45" s="170" t="str">
        <f>IF('入力用シート（申請者・通所者）'!$H47="","",'入力用シート（申請者・通所者）'!$H47)</f>
        <v/>
      </c>
      <c r="D45" s="180"/>
      <c r="E45" s="172"/>
      <c r="F45" s="182"/>
      <c r="G45" s="183"/>
      <c r="H45" s="183"/>
      <c r="I45" s="183"/>
      <c r="J45" s="184"/>
      <c r="K45" s="183"/>
      <c r="L45" s="183"/>
      <c r="M45" s="183"/>
      <c r="N45" s="184"/>
      <c r="O45" s="183"/>
      <c r="P45" s="183"/>
      <c r="Q45" s="185"/>
      <c r="R45" s="186"/>
      <c r="S45" s="183"/>
      <c r="T45" s="183"/>
      <c r="U45" s="187"/>
      <c r="V45" s="188"/>
      <c r="W45" s="187"/>
      <c r="X45" s="180"/>
      <c r="Y45" s="180"/>
      <c r="Z45" s="180"/>
      <c r="AA45" s="180"/>
      <c r="AB45" s="180"/>
      <c r="AC45" s="189"/>
      <c r="AK45" s="22"/>
      <c r="AL45" s="22"/>
      <c r="AM45" s="22"/>
    </row>
    <row r="46" spans="1:39" s="19" customFormat="1" ht="33.75" customHeight="1" x14ac:dyDescent="0.15">
      <c r="A46" s="39">
        <f t="shared" si="0"/>
        <v>36</v>
      </c>
      <c r="B46" s="169" t="str">
        <f>IF('入力用シート（申請者・通所者）'!$G48="","",'入力用シート（申請者・通所者）'!$G48)</f>
        <v/>
      </c>
      <c r="C46" s="170" t="str">
        <f>IF('入力用シート（申請者・通所者）'!$H48="","",'入力用シート（申請者・通所者）'!$H48)</f>
        <v/>
      </c>
      <c r="D46" s="180"/>
      <c r="E46" s="172"/>
      <c r="F46" s="182"/>
      <c r="G46" s="183"/>
      <c r="H46" s="183"/>
      <c r="I46" s="183"/>
      <c r="J46" s="184"/>
      <c r="K46" s="183"/>
      <c r="L46" s="183"/>
      <c r="M46" s="183"/>
      <c r="N46" s="184"/>
      <c r="O46" s="183"/>
      <c r="P46" s="183"/>
      <c r="Q46" s="185"/>
      <c r="R46" s="186"/>
      <c r="S46" s="183"/>
      <c r="T46" s="183"/>
      <c r="U46" s="187"/>
      <c r="V46" s="188"/>
      <c r="W46" s="187"/>
      <c r="X46" s="180"/>
      <c r="Y46" s="180"/>
      <c r="Z46" s="180"/>
      <c r="AA46" s="180"/>
      <c r="AB46" s="180"/>
      <c r="AC46" s="189"/>
      <c r="AK46" s="22"/>
      <c r="AL46" s="22"/>
      <c r="AM46" s="22"/>
    </row>
    <row r="47" spans="1:39" s="19" customFormat="1" ht="33.75" customHeight="1" x14ac:dyDescent="0.15">
      <c r="A47" s="39">
        <f t="shared" si="0"/>
        <v>37</v>
      </c>
      <c r="B47" s="169" t="str">
        <f>IF('入力用シート（申請者・通所者）'!$G49="","",'入力用シート（申請者・通所者）'!$G49)</f>
        <v/>
      </c>
      <c r="C47" s="170" t="str">
        <f>IF('入力用シート（申請者・通所者）'!$H49="","",'入力用シート（申請者・通所者）'!$H49)</f>
        <v/>
      </c>
      <c r="D47" s="180"/>
      <c r="E47" s="172"/>
      <c r="F47" s="182"/>
      <c r="G47" s="183"/>
      <c r="H47" s="183"/>
      <c r="I47" s="183"/>
      <c r="J47" s="184"/>
      <c r="K47" s="183"/>
      <c r="L47" s="183"/>
      <c r="M47" s="183"/>
      <c r="N47" s="184"/>
      <c r="O47" s="183"/>
      <c r="P47" s="183"/>
      <c r="Q47" s="185"/>
      <c r="R47" s="186"/>
      <c r="S47" s="183"/>
      <c r="T47" s="183"/>
      <c r="U47" s="187"/>
      <c r="V47" s="188"/>
      <c r="W47" s="187"/>
      <c r="X47" s="180"/>
      <c r="Y47" s="180"/>
      <c r="Z47" s="180"/>
      <c r="AA47" s="180"/>
      <c r="AB47" s="180"/>
      <c r="AC47" s="189"/>
      <c r="AK47" s="22"/>
      <c r="AL47" s="22"/>
      <c r="AM47" s="22"/>
    </row>
    <row r="48" spans="1:39" s="19" customFormat="1" ht="33.75" customHeight="1" x14ac:dyDescent="0.15">
      <c r="A48" s="39">
        <f t="shared" si="0"/>
        <v>38</v>
      </c>
      <c r="B48" s="169" t="str">
        <f>IF('入力用シート（申請者・通所者）'!$G50="","",'入力用シート（申請者・通所者）'!$G50)</f>
        <v/>
      </c>
      <c r="C48" s="170" t="str">
        <f>IF('入力用シート（申請者・通所者）'!$H50="","",'入力用シート（申請者・通所者）'!$H50)</f>
        <v/>
      </c>
      <c r="D48" s="180"/>
      <c r="E48" s="172"/>
      <c r="F48" s="182"/>
      <c r="G48" s="183"/>
      <c r="H48" s="183"/>
      <c r="I48" s="183"/>
      <c r="J48" s="184"/>
      <c r="K48" s="183"/>
      <c r="L48" s="183"/>
      <c r="M48" s="183"/>
      <c r="N48" s="184"/>
      <c r="O48" s="183"/>
      <c r="P48" s="183"/>
      <c r="Q48" s="185"/>
      <c r="R48" s="186"/>
      <c r="S48" s="183"/>
      <c r="T48" s="183"/>
      <c r="U48" s="187"/>
      <c r="V48" s="188"/>
      <c r="W48" s="187"/>
      <c r="X48" s="180"/>
      <c r="Y48" s="180"/>
      <c r="Z48" s="180"/>
      <c r="AA48" s="180"/>
      <c r="AB48" s="180"/>
      <c r="AC48" s="189"/>
      <c r="AK48" s="22"/>
      <c r="AL48" s="22"/>
      <c r="AM48" s="22"/>
    </row>
    <row r="49" spans="1:39" s="19" customFormat="1" ht="33.75" customHeight="1" x14ac:dyDescent="0.15">
      <c r="A49" s="39">
        <f t="shared" si="0"/>
        <v>39</v>
      </c>
      <c r="B49" s="169" t="str">
        <f>IF('入力用シート（申請者・通所者）'!$G51="","",'入力用シート（申請者・通所者）'!$G51)</f>
        <v/>
      </c>
      <c r="C49" s="170" t="str">
        <f>IF('入力用シート（申請者・通所者）'!$H51="","",'入力用シート（申請者・通所者）'!$H51)</f>
        <v/>
      </c>
      <c r="D49" s="180"/>
      <c r="E49" s="172"/>
      <c r="F49" s="182"/>
      <c r="G49" s="183"/>
      <c r="H49" s="183"/>
      <c r="I49" s="183"/>
      <c r="J49" s="184"/>
      <c r="K49" s="183"/>
      <c r="L49" s="183"/>
      <c r="M49" s="183"/>
      <c r="N49" s="184"/>
      <c r="O49" s="183"/>
      <c r="P49" s="183"/>
      <c r="Q49" s="185"/>
      <c r="R49" s="186"/>
      <c r="S49" s="183"/>
      <c r="T49" s="183"/>
      <c r="U49" s="187"/>
      <c r="V49" s="188"/>
      <c r="W49" s="187"/>
      <c r="X49" s="180"/>
      <c r="Y49" s="180"/>
      <c r="Z49" s="180"/>
      <c r="AA49" s="180"/>
      <c r="AB49" s="180"/>
      <c r="AC49" s="189"/>
      <c r="AK49" s="22"/>
      <c r="AL49" s="22"/>
      <c r="AM49" s="22"/>
    </row>
    <row r="50" spans="1:39" s="19" customFormat="1" ht="33.75" customHeight="1" x14ac:dyDescent="0.15">
      <c r="A50" s="39">
        <f t="shared" si="0"/>
        <v>40</v>
      </c>
      <c r="B50" s="169" t="str">
        <f>IF('入力用シート（申請者・通所者）'!$G52="","",'入力用シート（申請者・通所者）'!$G52)</f>
        <v/>
      </c>
      <c r="C50" s="170" t="str">
        <f>IF('入力用シート（申請者・通所者）'!$H52="","",'入力用シート（申請者・通所者）'!$H52)</f>
        <v/>
      </c>
      <c r="D50" s="180"/>
      <c r="E50" s="172"/>
      <c r="F50" s="182"/>
      <c r="G50" s="183"/>
      <c r="H50" s="183"/>
      <c r="I50" s="183"/>
      <c r="J50" s="184"/>
      <c r="K50" s="183"/>
      <c r="L50" s="183"/>
      <c r="M50" s="183"/>
      <c r="N50" s="184"/>
      <c r="O50" s="183"/>
      <c r="P50" s="183"/>
      <c r="Q50" s="185"/>
      <c r="R50" s="186"/>
      <c r="S50" s="183"/>
      <c r="T50" s="183"/>
      <c r="U50" s="187"/>
      <c r="V50" s="188"/>
      <c r="W50" s="187"/>
      <c r="X50" s="180"/>
      <c r="Y50" s="180"/>
      <c r="Z50" s="180"/>
      <c r="AA50" s="180"/>
      <c r="AB50" s="180"/>
      <c r="AC50" s="189"/>
      <c r="AK50" s="22"/>
      <c r="AL50" s="22"/>
      <c r="AM50" s="22"/>
    </row>
    <row r="51" spans="1:39" s="19" customFormat="1" ht="33.75" customHeight="1" x14ac:dyDescent="0.15">
      <c r="A51" s="39">
        <f t="shared" si="0"/>
        <v>41</v>
      </c>
      <c r="B51" s="169" t="str">
        <f>IF('入力用シート（申請者・通所者）'!$G53="","",'入力用シート（申請者・通所者）'!$G53)</f>
        <v/>
      </c>
      <c r="C51" s="170" t="str">
        <f>IF('入力用シート（申請者・通所者）'!$H53="","",'入力用シート（申請者・通所者）'!$H53)</f>
        <v/>
      </c>
      <c r="D51" s="180"/>
      <c r="E51" s="172"/>
      <c r="F51" s="182"/>
      <c r="G51" s="183"/>
      <c r="H51" s="183"/>
      <c r="I51" s="183"/>
      <c r="J51" s="184"/>
      <c r="K51" s="183"/>
      <c r="L51" s="183"/>
      <c r="M51" s="183"/>
      <c r="N51" s="184"/>
      <c r="O51" s="183"/>
      <c r="P51" s="183"/>
      <c r="Q51" s="185"/>
      <c r="R51" s="186"/>
      <c r="S51" s="183"/>
      <c r="T51" s="183"/>
      <c r="U51" s="187"/>
      <c r="V51" s="188"/>
      <c r="W51" s="187"/>
      <c r="X51" s="180"/>
      <c r="Y51" s="180"/>
      <c r="Z51" s="180"/>
      <c r="AA51" s="180"/>
      <c r="AB51" s="180"/>
      <c r="AC51" s="189"/>
      <c r="AK51" s="22"/>
      <c r="AL51" s="22"/>
      <c r="AM51" s="22"/>
    </row>
    <row r="52" spans="1:39" s="19" customFormat="1" ht="33.75" customHeight="1" x14ac:dyDescent="0.15">
      <c r="A52" s="39">
        <f t="shared" si="0"/>
        <v>42</v>
      </c>
      <c r="B52" s="169" t="str">
        <f>IF('入力用シート（申請者・通所者）'!$G54="","",'入力用シート（申請者・通所者）'!$G54)</f>
        <v/>
      </c>
      <c r="C52" s="170" t="str">
        <f>IF('入力用シート（申請者・通所者）'!$H54="","",'入力用シート（申請者・通所者）'!$H54)</f>
        <v/>
      </c>
      <c r="D52" s="180"/>
      <c r="E52" s="172"/>
      <c r="F52" s="182"/>
      <c r="G52" s="183"/>
      <c r="H52" s="183"/>
      <c r="I52" s="183"/>
      <c r="J52" s="184"/>
      <c r="K52" s="183"/>
      <c r="L52" s="183"/>
      <c r="M52" s="183"/>
      <c r="N52" s="184"/>
      <c r="O52" s="183"/>
      <c r="P52" s="183"/>
      <c r="Q52" s="185"/>
      <c r="R52" s="186"/>
      <c r="S52" s="183"/>
      <c r="T52" s="183"/>
      <c r="U52" s="187"/>
      <c r="V52" s="188"/>
      <c r="W52" s="187"/>
      <c r="X52" s="180"/>
      <c r="Y52" s="180"/>
      <c r="Z52" s="180"/>
      <c r="AA52" s="180"/>
      <c r="AB52" s="180"/>
      <c r="AC52" s="189"/>
      <c r="AK52" s="22"/>
      <c r="AL52" s="22"/>
      <c r="AM52" s="22"/>
    </row>
    <row r="53" spans="1:39" s="19" customFormat="1" ht="33.75" customHeight="1" x14ac:dyDescent="0.15">
      <c r="A53" s="39">
        <f t="shared" si="0"/>
        <v>43</v>
      </c>
      <c r="B53" s="169" t="str">
        <f>IF('入力用シート（申請者・通所者）'!$G55="","",'入力用シート（申請者・通所者）'!$G55)</f>
        <v/>
      </c>
      <c r="C53" s="170" t="str">
        <f>IF('入力用シート（申請者・通所者）'!$H55="","",'入力用シート（申請者・通所者）'!$H55)</f>
        <v/>
      </c>
      <c r="D53" s="180"/>
      <c r="E53" s="172"/>
      <c r="F53" s="182"/>
      <c r="G53" s="183"/>
      <c r="H53" s="183"/>
      <c r="I53" s="183"/>
      <c r="J53" s="184"/>
      <c r="K53" s="183"/>
      <c r="L53" s="183"/>
      <c r="M53" s="183"/>
      <c r="N53" s="184"/>
      <c r="O53" s="183"/>
      <c r="P53" s="183"/>
      <c r="Q53" s="185"/>
      <c r="R53" s="186"/>
      <c r="S53" s="183"/>
      <c r="T53" s="183"/>
      <c r="U53" s="187"/>
      <c r="V53" s="188"/>
      <c r="W53" s="187"/>
      <c r="X53" s="180"/>
      <c r="Y53" s="180"/>
      <c r="Z53" s="180"/>
      <c r="AA53" s="180"/>
      <c r="AB53" s="180"/>
      <c r="AC53" s="189"/>
      <c r="AK53" s="22"/>
      <c r="AL53" s="22"/>
      <c r="AM53" s="22"/>
    </row>
    <row r="54" spans="1:39" s="19" customFormat="1" ht="33.75" customHeight="1" x14ac:dyDescent="0.15">
      <c r="A54" s="39">
        <f t="shared" si="0"/>
        <v>44</v>
      </c>
      <c r="B54" s="169" t="str">
        <f>IF('入力用シート（申請者・通所者）'!$G56="","",'入力用シート（申請者・通所者）'!$G56)</f>
        <v/>
      </c>
      <c r="C54" s="170" t="str">
        <f>IF('入力用シート（申請者・通所者）'!$H56="","",'入力用シート（申請者・通所者）'!$H56)</f>
        <v/>
      </c>
      <c r="D54" s="180"/>
      <c r="E54" s="172"/>
      <c r="F54" s="182"/>
      <c r="G54" s="183"/>
      <c r="H54" s="183"/>
      <c r="I54" s="183"/>
      <c r="J54" s="184"/>
      <c r="K54" s="183"/>
      <c r="L54" s="183"/>
      <c r="M54" s="183"/>
      <c r="N54" s="184"/>
      <c r="O54" s="183"/>
      <c r="P54" s="183"/>
      <c r="Q54" s="185"/>
      <c r="R54" s="186"/>
      <c r="S54" s="183"/>
      <c r="T54" s="183"/>
      <c r="U54" s="187"/>
      <c r="V54" s="188"/>
      <c r="W54" s="187"/>
      <c r="X54" s="180"/>
      <c r="Y54" s="180"/>
      <c r="Z54" s="180"/>
      <c r="AA54" s="180"/>
      <c r="AB54" s="180"/>
      <c r="AC54" s="189"/>
      <c r="AK54" s="22"/>
      <c r="AL54" s="22"/>
      <c r="AM54" s="22"/>
    </row>
    <row r="55" spans="1:39" s="19" customFormat="1" ht="33.75" customHeight="1" x14ac:dyDescent="0.15">
      <c r="A55" s="39">
        <f t="shared" si="0"/>
        <v>45</v>
      </c>
      <c r="B55" s="169" t="str">
        <f>IF('入力用シート（申請者・通所者）'!$G57="","",'入力用シート（申請者・通所者）'!$G57)</f>
        <v/>
      </c>
      <c r="C55" s="170" t="str">
        <f>IF('入力用シート（申請者・通所者）'!$H57="","",'入力用シート（申請者・通所者）'!$H57)</f>
        <v/>
      </c>
      <c r="D55" s="180"/>
      <c r="E55" s="172"/>
      <c r="F55" s="182"/>
      <c r="G55" s="183"/>
      <c r="H55" s="183"/>
      <c r="I55" s="183"/>
      <c r="J55" s="184"/>
      <c r="K55" s="183"/>
      <c r="L55" s="183"/>
      <c r="M55" s="183"/>
      <c r="N55" s="184"/>
      <c r="O55" s="183"/>
      <c r="P55" s="183"/>
      <c r="Q55" s="185"/>
      <c r="R55" s="186"/>
      <c r="S55" s="183"/>
      <c r="T55" s="183"/>
      <c r="U55" s="187"/>
      <c r="V55" s="188"/>
      <c r="W55" s="187"/>
      <c r="X55" s="180"/>
      <c r="Y55" s="180"/>
      <c r="Z55" s="180"/>
      <c r="AA55" s="180"/>
      <c r="AB55" s="180"/>
      <c r="AC55" s="189"/>
      <c r="AK55" s="22"/>
      <c r="AL55" s="22"/>
      <c r="AM55" s="22"/>
    </row>
    <row r="56" spans="1:39" s="19" customFormat="1" ht="33.75" customHeight="1" x14ac:dyDescent="0.15">
      <c r="A56" s="39">
        <f t="shared" si="0"/>
        <v>46</v>
      </c>
      <c r="B56" s="169" t="str">
        <f>IF('入力用シート（申請者・通所者）'!$G58="","",'入力用シート（申請者・通所者）'!$G58)</f>
        <v/>
      </c>
      <c r="C56" s="170" t="str">
        <f>IF('入力用シート（申請者・通所者）'!$H58="","",'入力用シート（申請者・通所者）'!$H58)</f>
        <v/>
      </c>
      <c r="D56" s="180"/>
      <c r="E56" s="172"/>
      <c r="F56" s="182"/>
      <c r="G56" s="183"/>
      <c r="H56" s="183"/>
      <c r="I56" s="183"/>
      <c r="J56" s="184"/>
      <c r="K56" s="183"/>
      <c r="L56" s="183"/>
      <c r="M56" s="183"/>
      <c r="N56" s="184"/>
      <c r="O56" s="183"/>
      <c r="P56" s="183"/>
      <c r="Q56" s="185"/>
      <c r="R56" s="186"/>
      <c r="S56" s="183"/>
      <c r="T56" s="183"/>
      <c r="U56" s="187"/>
      <c r="V56" s="188"/>
      <c r="W56" s="187"/>
      <c r="X56" s="180"/>
      <c r="Y56" s="180"/>
      <c r="Z56" s="180"/>
      <c r="AA56" s="180"/>
      <c r="AB56" s="180"/>
      <c r="AC56" s="189"/>
      <c r="AK56" s="22"/>
      <c r="AL56" s="22"/>
      <c r="AM56" s="22"/>
    </row>
    <row r="57" spans="1:39" s="19" customFormat="1" ht="33.75" customHeight="1" x14ac:dyDescent="0.15">
      <c r="A57" s="39">
        <f t="shared" si="0"/>
        <v>47</v>
      </c>
      <c r="B57" s="169" t="str">
        <f>IF('入力用シート（申請者・通所者）'!$G59="","",'入力用シート（申請者・通所者）'!$G59)</f>
        <v/>
      </c>
      <c r="C57" s="170" t="str">
        <f>IF('入力用シート（申請者・通所者）'!$H59="","",'入力用シート（申請者・通所者）'!$H59)</f>
        <v/>
      </c>
      <c r="D57" s="180"/>
      <c r="E57" s="172"/>
      <c r="F57" s="182"/>
      <c r="G57" s="183"/>
      <c r="H57" s="183"/>
      <c r="I57" s="183"/>
      <c r="J57" s="184"/>
      <c r="K57" s="183"/>
      <c r="L57" s="183"/>
      <c r="M57" s="183"/>
      <c r="N57" s="184"/>
      <c r="O57" s="183"/>
      <c r="P57" s="183"/>
      <c r="Q57" s="185"/>
      <c r="R57" s="186"/>
      <c r="S57" s="183"/>
      <c r="T57" s="183"/>
      <c r="U57" s="187"/>
      <c r="V57" s="188"/>
      <c r="W57" s="187"/>
      <c r="X57" s="180"/>
      <c r="Y57" s="180"/>
      <c r="Z57" s="180"/>
      <c r="AA57" s="180"/>
      <c r="AB57" s="180"/>
      <c r="AC57" s="189"/>
      <c r="AK57" s="22"/>
      <c r="AL57" s="22"/>
      <c r="AM57" s="22"/>
    </row>
    <row r="58" spans="1:39" s="19" customFormat="1" ht="33.75" customHeight="1" x14ac:dyDescent="0.15">
      <c r="A58" s="39">
        <f t="shared" si="0"/>
        <v>48</v>
      </c>
      <c r="B58" s="169" t="str">
        <f>IF('入力用シート（申請者・通所者）'!$G60="","",'入力用シート（申請者・通所者）'!$G60)</f>
        <v/>
      </c>
      <c r="C58" s="170" t="str">
        <f>IF('入力用シート（申請者・通所者）'!$H60="","",'入力用シート（申請者・通所者）'!$H60)</f>
        <v/>
      </c>
      <c r="D58" s="180"/>
      <c r="E58" s="172"/>
      <c r="F58" s="182"/>
      <c r="G58" s="183"/>
      <c r="H58" s="183"/>
      <c r="I58" s="183"/>
      <c r="J58" s="184"/>
      <c r="K58" s="183"/>
      <c r="L58" s="183"/>
      <c r="M58" s="183"/>
      <c r="N58" s="184"/>
      <c r="O58" s="183"/>
      <c r="P58" s="183"/>
      <c r="Q58" s="185"/>
      <c r="R58" s="186"/>
      <c r="S58" s="183"/>
      <c r="T58" s="183"/>
      <c r="U58" s="187"/>
      <c r="V58" s="188"/>
      <c r="W58" s="187"/>
      <c r="X58" s="180"/>
      <c r="Y58" s="180"/>
      <c r="Z58" s="180"/>
      <c r="AA58" s="180"/>
      <c r="AB58" s="180"/>
      <c r="AC58" s="189"/>
      <c r="AK58" s="22"/>
      <c r="AL58" s="22"/>
      <c r="AM58" s="22"/>
    </row>
    <row r="59" spans="1:39" s="19" customFormat="1" ht="33.75" customHeight="1" x14ac:dyDescent="0.15">
      <c r="A59" s="39">
        <f t="shared" si="0"/>
        <v>49</v>
      </c>
      <c r="B59" s="169" t="str">
        <f>IF('入力用シート（申請者・通所者）'!$G61="","",'入力用シート（申請者・通所者）'!$G61)</f>
        <v/>
      </c>
      <c r="C59" s="170" t="str">
        <f>IF('入力用シート（申請者・通所者）'!$H61="","",'入力用シート（申請者・通所者）'!$H61)</f>
        <v/>
      </c>
      <c r="D59" s="180"/>
      <c r="E59" s="172"/>
      <c r="F59" s="182"/>
      <c r="G59" s="183"/>
      <c r="H59" s="183"/>
      <c r="I59" s="183"/>
      <c r="J59" s="184"/>
      <c r="K59" s="183"/>
      <c r="L59" s="183"/>
      <c r="M59" s="183"/>
      <c r="N59" s="184"/>
      <c r="O59" s="183"/>
      <c r="P59" s="183"/>
      <c r="Q59" s="185"/>
      <c r="R59" s="186"/>
      <c r="S59" s="183"/>
      <c r="T59" s="183"/>
      <c r="U59" s="187"/>
      <c r="V59" s="188"/>
      <c r="W59" s="187"/>
      <c r="X59" s="180"/>
      <c r="Y59" s="180"/>
      <c r="Z59" s="180"/>
      <c r="AA59" s="180"/>
      <c r="AB59" s="180"/>
      <c r="AC59" s="189"/>
      <c r="AK59" s="22"/>
      <c r="AL59" s="22"/>
      <c r="AM59" s="22"/>
    </row>
    <row r="60" spans="1:39" s="19" customFormat="1" ht="33.75" customHeight="1" x14ac:dyDescent="0.15">
      <c r="A60" s="39">
        <f t="shared" si="0"/>
        <v>50</v>
      </c>
      <c r="B60" s="169" t="str">
        <f>IF('入力用シート（申請者・通所者）'!$G62="","",'入力用シート（申請者・通所者）'!$G62)</f>
        <v/>
      </c>
      <c r="C60" s="170" t="str">
        <f>IF('入力用シート（申請者・通所者）'!$H62="","",'入力用シート（申請者・通所者）'!$H62)</f>
        <v/>
      </c>
      <c r="D60" s="180"/>
      <c r="E60" s="172"/>
      <c r="F60" s="182"/>
      <c r="G60" s="183"/>
      <c r="H60" s="183"/>
      <c r="I60" s="183"/>
      <c r="J60" s="184"/>
      <c r="K60" s="183"/>
      <c r="L60" s="183"/>
      <c r="M60" s="183"/>
      <c r="N60" s="184"/>
      <c r="O60" s="183"/>
      <c r="P60" s="183"/>
      <c r="Q60" s="185"/>
      <c r="R60" s="186"/>
      <c r="S60" s="183"/>
      <c r="T60" s="183"/>
      <c r="U60" s="187"/>
      <c r="V60" s="188"/>
      <c r="W60" s="187"/>
      <c r="X60" s="180"/>
      <c r="Y60" s="180"/>
      <c r="Z60" s="180"/>
      <c r="AA60" s="180"/>
      <c r="AB60" s="180"/>
      <c r="AC60" s="189"/>
      <c r="AK60" s="22"/>
      <c r="AL60" s="22"/>
      <c r="AM60" s="22"/>
    </row>
  </sheetData>
  <sheetProtection formatCells="0" formatColumns="0" formatRows="0" insertColumns="0" insertRows="0" insertHyperlinks="0" deleteColumns="0" deleteRows="0" selectLockedCells="1" sort="0" autoFilter="0" pivotTables="0"/>
  <mergeCells count="32">
    <mergeCell ref="W7:W9"/>
    <mergeCell ref="X7:Z7"/>
    <mergeCell ref="AA7:AC7"/>
    <mergeCell ref="F8:I8"/>
    <mergeCell ref="AC8:AC9"/>
    <mergeCell ref="J8:M8"/>
    <mergeCell ref="N8:Q8"/>
    <mergeCell ref="R8:R9"/>
    <mergeCell ref="S8:S9"/>
    <mergeCell ref="T8:T9"/>
    <mergeCell ref="U8:U9"/>
    <mergeCell ref="X8:X9"/>
    <mergeCell ref="Y8:Y9"/>
    <mergeCell ref="Z8:Z9"/>
    <mergeCell ref="AA8:AA9"/>
    <mergeCell ref="AB8:AB9"/>
    <mergeCell ref="A1:AC1"/>
    <mergeCell ref="A4:C4"/>
    <mergeCell ref="A5:A9"/>
    <mergeCell ref="B5:C5"/>
    <mergeCell ref="D5:AC5"/>
    <mergeCell ref="B6:B9"/>
    <mergeCell ref="C6:C9"/>
    <mergeCell ref="D6:D9"/>
    <mergeCell ref="E6:E9"/>
    <mergeCell ref="F6:U6"/>
    <mergeCell ref="V6:W6"/>
    <mergeCell ref="X6:AC6"/>
    <mergeCell ref="F7:Q7"/>
    <mergeCell ref="R7:S7"/>
    <mergeCell ref="T7:U7"/>
    <mergeCell ref="V7:V9"/>
  </mergeCells>
  <phoneticPr fontId="2"/>
  <dataValidations count="2">
    <dataValidation type="list" allowBlank="1" showInputMessage="1" showErrorMessage="1" sqref="E10:E60">
      <formula1>"1,2,3,4"</formula1>
    </dataValidation>
    <dataValidation type="list" allowBlank="1" showInputMessage="1" showErrorMessage="1" sqref="F10:F60 J10:J60 N10:N60">
      <formula1>$AG$3:$AG$3</formula1>
    </dataValidation>
  </dataValidations>
  <pageMargins left="0.7" right="0.7" top="0.75" bottom="0.75" header="0.3" footer="0.3"/>
  <pageSetup paperSize="9" scale="46" fitToHeight="0" orientation="landscape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baseType="lpstr" size="14">
      <vt:lpstr>Ｒ８年度版</vt:lpstr>
      <vt:lpstr>Ｒ８年度版 (入力反映用)</vt:lpstr>
      <vt:lpstr>入力用シート（申請者・通所者）</vt:lpstr>
      <vt:lpstr>入力用シート (申請内容)</vt:lpstr>
      <vt:lpstr>Ｒ８年度版 (入力反映用_兄弟通所ver)</vt:lpstr>
      <vt:lpstr>入力用シート（申請者・通所者_兄弟通所ver)</vt:lpstr>
      <vt:lpstr>入力用シート (申請内容_兄弟通所ver)</vt:lpstr>
      <vt:lpstr>'Ｒ８年度版'!Print_Area</vt:lpstr>
      <vt:lpstr>'Ｒ８年度版 (入力反映用)'!Print_Area</vt:lpstr>
      <vt:lpstr>'Ｒ８年度版 (入力反映用_兄弟通所ver)'!Print_Area</vt:lpstr>
      <vt:lpstr>'入力用シート (申請内容)'!Print_Area</vt:lpstr>
      <vt:lpstr>'入力用シート (申請内容_兄弟通所ver)'!Print_Area</vt:lpstr>
      <vt:lpstr>'入力用シート（申請者・通所者）'!Print_Area</vt:lpstr>
      <vt:lpstr>'入力用シート（申請者・通所者_兄弟通所ver)'!Print_Area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2026-05-21T07:12:06Z</cp:lastPrinted>
  <dcterms:created xsi:type="dcterms:W3CDTF">2015-02-13T08:26:55Z</dcterms:created>
  <dcterms:modified xsi:type="dcterms:W3CDTF">2026-05-21T07:12:14Z</dcterms:modified>
</cp:coreProperties>
</file>