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581100_水道総務課_水道総務課\１６年度財務係\100他課照会\R６\財政課\R7.1.27_経営比較分析表\回答\"/>
    </mc:Choice>
  </mc:AlternateContent>
  <xr:revisionPtr revIDLastSave="0" documentId="13_ncr:1_{D5FFD20B-951D-415E-9A32-8A16B9304EA5}" xr6:coauthVersionLast="47" xr6:coauthVersionMax="47" xr10:uidLastSave="{00000000-0000-0000-0000-000000000000}"/>
  <workbookProtection workbookAlgorithmName="SHA-512" workbookHashValue="8wkwU4JS9quc41Szn+Y+expzTnAdA5XAIyRrHqI0lOb24/BMxsLPot8Lk/dor2C9EFx1EnhOb98+A1U2HexkCw==" workbookSaltValue="RMDrOWd4akPNJAOXN0VaxA==" workbookSpinCount="100000" lockStructure="1"/>
  <bookViews>
    <workbookView xWindow="-60" yWindow="-60" windowWidth="27525" windowHeight="163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<sst xmlns="http://schemas.openxmlformats.org/spreadsheetml/2006/main" count="228" uniqueCount="112">
  <si>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</si>
  <si>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</si>
  <si>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</si>
  <si>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</si>
  <si>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</si>
  <si>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</si>
  <si>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</si>
  <si>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</si>
  <si>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</si>
  <si>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</si>
  <si>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</si>
  <si>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</si>
  <si>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</si>
  <si>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</si>
  <si>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</si>
  <si>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</si>
  <si>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</si>
  <si>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</si>
  <si>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</si>
  <si>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</si>
  <si>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</si>
  <si>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</si>
  <si>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</si>
  <si>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</si>
  <si>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</si>
  <si>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</si>
  <si>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</si>
  <si>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</si>
  <si>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</si>
  <si>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</si>
  <si>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</si>
  <si>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</si>
  <si>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</si>
  <si>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</si>
  <si>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</si>
  <si>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</si>
  <si>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</si>
  <si>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</si>
  <si>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</si>
  <si>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</si>
  <si>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</si>
  <si>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</si>
  <si>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</si>
  <si>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</si>
  <si>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</si>
  <si>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</si>
  <si>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</si>
  <si>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</si>
  <si>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</si>
  <si>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</si>
  <si>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</si>
  <si>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</si>
  <si>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</si>
  <si>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</si>
  <si>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</si>
  <si>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</si>
  <si>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</si>
  <si>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</si>
  <si>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</si>
  <si>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</si>
  <si>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</si>
  <si>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</si>
  <si>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</si>
  <si>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</si>
  <si>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</si>
  <si>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</si>
  <si>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</si>
  <si>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</si>
  <si>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</si>
  <si>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</si>
  <si>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</si>
  <si>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</si>
  <si>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</si>
  <si>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</si>
  <si>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</si>
  <si>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</si>
  <si>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</si>
  <si>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</si>
  <si>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</si>
  <si>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</si>
  <si>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</si>
  <si>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</si>
  <si>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</si>
  <si>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</si>
  <si>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</si>
  <si>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</si>
  <si>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</si>
  <si>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</si>
  <si>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</si>
  <si>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</si>
  <si>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</si>
  <si>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</si>
  <si>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</si>
  <si>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</si>
  <si>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</si>
  <si>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</si>
  <si>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</si>
  <si>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</si>
  <si>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</si>
  <si>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</si>
  <si>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</si>
  <si>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</si>
  <si>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</si>
  <si>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</si>
  <si>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</si>
  <si>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</si>
  <si>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</si>
  <si>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</si>
  <si>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</si>
  <si>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①有形固定資産減価償却率は計画的な更新投資により、類似団体平均値を下回っています。
　②管路経年化率は、類似団体平均値を上回っています。今後も計画的な更新を行っていきます。
　③管路更新率は計画的な更新により、類似団体平均値を上回っています。
　今後さらに増加する経年劣化の管を効率的に更新するため、事業量の平準化及び中長期的な財政状況を考慮し、「おびひろ上下水道ビジョン」に基づいた老朽化対策を行っていく考えです。</t>
    <phoneticPr fontId="4"/>
  </si>
  <si>
    <t>　①経常収支比率は0.58ポイント減少したものの、100%を超えて黒字を維持しています。
　③流動比率は類似団体平均値を下回っているものの、100%以上を維持しており、短期的な債務に対する支払い能力は有しております。
　④企業債残高対給水収益比率は、物価高騰等の影響を受けている市民や事業者を幅広く支援するため、水道料金の基本料金免除を前年度より2ヶ月増の6ヶ月間実施したことにより、給水収益が前年度を下回ったため、21.18ポイントの増加となりました。
　⑤料金回収率は100％を下回りました。これは、水道料金の基本料金を6ヶ月間免除したことによるものです。
　⑥給水原価は、修繕費などの経常費用の増に伴い増加しています。
　⑦施設利用率は類似団体平均値を下回っており、近年は50％程度で推移しています。
　⑧有収率は類似団体平均値を上回っており、近年は90%程度で推移しています。</t>
    <rPh sb="17" eb="19">
      <t>ゲンショウ</t>
    </rPh>
    <rPh sb="167" eb="169">
      <t>メンジョ</t>
    </rPh>
    <rPh sb="170" eb="173">
      <t>ゼンネンド</t>
    </rPh>
    <rPh sb="177" eb="178">
      <t>ゲツ</t>
    </rPh>
    <rPh sb="178" eb="179">
      <t>ゾウ</t>
    </rPh>
    <rPh sb="184" eb="186">
      <t>ジッシ</t>
    </rPh>
    <rPh sb="293" eb="296">
      <t>シュウゼンヒ</t>
    </rPh>
    <rPh sb="299" eb="303">
      <t>ケイジョウヒヨウ</t>
    </rPh>
    <rPh sb="304" eb="305">
      <t>ゾウ</t>
    </rPh>
    <rPh sb="306" eb="307">
      <t>トモナ</t>
    </rPh>
    <rPh sb="308" eb="310">
      <t>ゾウカ</t>
    </rPh>
    <phoneticPr fontId="4"/>
  </si>
  <si>
    <t>　令和２年度に簡易水道事業に地方公営企業法の全部を適用し水道事業と同一の会計に移行、令和３年1月に水道料金の引き下げを実施しましたが、効率的な水道供給などにより収益は確保しており、また、施設の老朽化対策として計画的な更新を行っていることからも、健全な経営状況といえます。
　今後は人口減少に伴う料金収入の減少が見込まれる一方、さらなる施設の更新が必要になるなど、経営は厳しさを増すと予想していますが、生活に不可欠な水道サービスの提供を継続するため、中長期的な視点に立った健全な企業経営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</si>
</sst>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0.55000000000000004</c:v>
                </c:pt>
                <c:pt idx="2">
                  <c:v>0.63</c:v>
                </c:pt>
                <c:pt idx="3">
                  <c:v>0.69</c:v>
                </c:pt>
                <c:pt idx="4">
                  <c:v>0.66</c:v>
                </c:pt>
              </c:numCache>
            </c:numRef>
          </c:val>
          <c:extLst>
            <c:ext xmlns:c16="http://schemas.microsoft.com/office/drawing/2014/chart" uri="{C3380CC4-5D6E-409C-BE32-E72D297353CC}">
              <c16:uniqueId val="{00000000-7922-452F-BBAD-3B572019AD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7922-452F-BBAD-3B572019AD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51.93</c:v>
                </c:pt>
                <c:pt idx="1">
                  <c:v>52.47</c:v>
                </c:pt>
                <c:pt idx="2">
                  <c:v>53.12</c:v>
                </c:pt>
                <c:pt idx="3">
                  <c:v>50.98</c:v>
                </c:pt>
                <c:pt idx="4">
                  <c:v>50.63</c:v>
                </c:pt>
              </c:numCache>
            </c:numRef>
          </c:val>
          <c:extLst>
            <c:ext xmlns:c16="http://schemas.microsoft.com/office/drawing/2014/chart" uri="{C3380CC4-5D6E-409C-BE32-E72D297353CC}">
              <c16:uniqueId val="{00000000-FBAC-4342-9E5A-5B67457AB6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FBAC-4342-9E5A-5B67457AB6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91.44</c:v>
                </c:pt>
                <c:pt idx="1">
                  <c:v>89.94</c:v>
                </c:pt>
                <c:pt idx="2">
                  <c:v>88.75</c:v>
                </c:pt>
                <c:pt idx="3">
                  <c:v>90.83</c:v>
                </c:pt>
                <c:pt idx="4">
                  <c:v>91.22</c:v>
                </c:pt>
              </c:numCache>
            </c:numRef>
          </c:val>
          <c:extLst>
            <c:ext xmlns:c16="http://schemas.microsoft.com/office/drawing/2014/chart" uri="{C3380CC4-5D6E-409C-BE32-E72D297353CC}">
              <c16:uniqueId val="{00000000-004A-471E-845E-F8B034CDE7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004A-471E-845E-F8B034CDE7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116.45</c:v>
                </c:pt>
                <c:pt idx="1">
                  <c:v>118.35</c:v>
                </c:pt>
                <c:pt idx="2">
                  <c:v>113.25</c:v>
                </c:pt>
                <c:pt idx="3">
                  <c:v>114.59</c:v>
                </c:pt>
                <c:pt idx="4">
                  <c:v>114.01</c:v>
                </c:pt>
              </c:numCache>
            </c:numRef>
          </c:val>
          <c:extLst>
            <c:ext xmlns:c16="http://schemas.microsoft.com/office/drawing/2014/chart" uri="{C3380CC4-5D6E-409C-BE32-E72D297353CC}">
              <c16:uniqueId val="{00000000-2FC9-4E82-A8F8-8F27220A9C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2FC9-4E82-A8F8-8F27220A9C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45.17</c:v>
                </c:pt>
                <c:pt idx="1">
                  <c:v>45.73</c:v>
                </c:pt>
                <c:pt idx="2">
                  <c:v>46.87</c:v>
                </c:pt>
                <c:pt idx="3">
                  <c:v>48.27</c:v>
                </c:pt>
                <c:pt idx="4">
                  <c:v>49.73</c:v>
                </c:pt>
              </c:numCache>
            </c:numRef>
          </c:val>
          <c:extLst>
            <c:ext xmlns:c16="http://schemas.microsoft.com/office/drawing/2014/chart" uri="{C3380CC4-5D6E-409C-BE32-E72D297353CC}">
              <c16:uniqueId val="{00000000-FB3D-45ED-9BA9-A97EC1706E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FB3D-45ED-9BA9-A97EC1706E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17.04</c:v>
                </c:pt>
                <c:pt idx="1">
                  <c:v>18.329999999999998</c:v>
                </c:pt>
                <c:pt idx="2">
                  <c:v>23.04</c:v>
                </c:pt>
                <c:pt idx="3">
                  <c:v>29.86</c:v>
                </c:pt>
                <c:pt idx="4">
                  <c:v>32.43</c:v>
                </c:pt>
              </c:numCache>
            </c:numRef>
          </c:val>
          <c:extLst>
            <c:ext xmlns:c16="http://schemas.microsoft.com/office/drawing/2014/chart" uri="{C3380CC4-5D6E-409C-BE32-E72D297353CC}">
              <c16:uniqueId val="{00000000-8908-461D-AD3B-BC49923EC1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8908-461D-AD3B-BC49923EC1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21-42BB-A2D7-7084AFE1EC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B21-42BB-A2D7-7084AFE1EC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200.18</c:v>
                </c:pt>
                <c:pt idx="1">
                  <c:v>198.32</c:v>
                </c:pt>
                <c:pt idx="2">
                  <c:v>194.93</c:v>
                </c:pt>
                <c:pt idx="3">
                  <c:v>187.15</c:v>
                </c:pt>
                <c:pt idx="4">
                  <c:v>181.36</c:v>
                </c:pt>
              </c:numCache>
            </c:numRef>
          </c:val>
          <c:extLst>
            <c:ext xmlns:c16="http://schemas.microsoft.com/office/drawing/2014/chart" uri="{C3380CC4-5D6E-409C-BE32-E72D297353CC}">
              <c16:uniqueId val="{00000000-1698-4E3C-AA15-DFA9C1D040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1698-4E3C-AA15-DFA9C1D040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487.71</c:v>
                </c:pt>
                <c:pt idx="1">
                  <c:v>474.85</c:v>
                </c:pt>
                <c:pt idx="2">
                  <c:v>487.19</c:v>
                </c:pt>
                <c:pt idx="3">
                  <c:v>540.21</c:v>
                </c:pt>
                <c:pt idx="4">
                  <c:v>561.39</c:v>
                </c:pt>
              </c:numCache>
            </c:numRef>
          </c:val>
          <c:extLst>
            <c:ext xmlns:c16="http://schemas.microsoft.com/office/drawing/2014/chart" uri="{C3380CC4-5D6E-409C-BE32-E72D297353CC}">
              <c16:uniqueId val="{00000000-E82B-4A4E-A6E4-3BA105F5CC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E82B-4A4E-A6E4-3BA105F5CC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105.63</c:v>
                </c:pt>
                <c:pt idx="1">
                  <c:v>109.01</c:v>
                </c:pt>
                <c:pt idx="2">
                  <c:v>103.2</c:v>
                </c:pt>
                <c:pt idx="3">
                  <c:v>91.46</c:v>
                </c:pt>
                <c:pt idx="4">
                  <c:v>84.49</c:v>
                </c:pt>
              </c:numCache>
            </c:numRef>
          </c:val>
          <c:extLst>
            <c:ext xmlns:c16="http://schemas.microsoft.com/office/drawing/2014/chart" uri="{C3380CC4-5D6E-409C-BE32-E72D297353CC}">
              <c16:uniqueId val="{00000000-9229-4B2E-A358-40131B87F6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9229-4B2E-A358-40131B87F6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230.44</c:v>
                </c:pt>
                <c:pt idx="1">
                  <c:v>221.29</c:v>
                </c:pt>
                <c:pt idx="2">
                  <c:v>222.94</c:v>
                </c:pt>
                <c:pt idx="3">
                  <c:v>223.73</c:v>
                </c:pt>
                <c:pt idx="4">
                  <c:v>227.21</c:v>
                </c:pt>
              </c:numCache>
            </c:numRef>
          </c:val>
          <c:extLst>
            <c:ext xmlns:c16="http://schemas.microsoft.com/office/drawing/2014/chart" uri="{C3380CC4-5D6E-409C-BE32-E72D297353CC}">
              <c16:uniqueId val="{00000000-3009-4882-BE96-6FB0379599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3009-4882-BE96-6FB0379599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3" zoomScale="70" zoomScaleNormal="70" workbookViewId="0">
      <selection activeCell="CC59" sqref="CC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帯広市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162460</v>
      </c>
      <c r="AM8" s="44"/>
      <c r="AN8" s="44"/>
      <c r="AO8" s="44"/>
      <c r="AP8" s="44"/>
      <c r="AQ8" s="44"/>
      <c r="AR8" s="44"/>
      <c r="AS8" s="44"/>
      <c r="AT8" s="45">
        <f>データ!$S$6</f>
        <v>619.34</v>
      </c>
      <c r="AU8" s="46"/>
      <c r="AV8" s="46"/>
      <c r="AW8" s="46"/>
      <c r="AX8" s="46"/>
      <c r="AY8" s="46"/>
      <c r="AZ8" s="46"/>
      <c r="BA8" s="46"/>
      <c r="BB8" s="47">
        <f>データ!$T$6</f>
        <v>262.31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52.4</v>
      </c>
      <c r="J10" s="46"/>
      <c r="K10" s="46"/>
      <c r="L10" s="46"/>
      <c r="M10" s="46"/>
      <c r="N10" s="46"/>
      <c r="O10" s="80"/>
      <c r="P10" s="47">
        <f>データ!$P$6</f>
        <v>99.85</v>
      </c>
      <c r="Q10" s="47"/>
      <c r="R10" s="47"/>
      <c r="S10" s="47"/>
      <c r="T10" s="47"/>
      <c r="U10" s="47"/>
      <c r="V10" s="47"/>
      <c r="W10" s="44">
        <f>データ!$Q$6</f>
        <v>4015</v>
      </c>
      <c r="X10" s="44"/>
      <c r="Y10" s="44"/>
      <c r="Z10" s="44"/>
      <c r="AA10" s="44"/>
      <c r="AB10" s="44"/>
      <c r="AC10" s="44"/>
      <c r="AD10" s="2"/>
      <c r="AE10" s="2"/>
      <c r="AF10" s="2"/>
      <c r="AG10" s="2"/>
      <c r="AH10" s="2"/>
      <c r="AI10" s="2"/>
      <c r="AJ10" s="2"/>
      <c r="AK10" s="2"/>
      <c r="AL10" s="44">
        <f>データ!$U$6</f>
        <v>161151</v>
      </c>
      <c r="AM10" s="44"/>
      <c r="AN10" s="44"/>
      <c r="AO10" s="44"/>
      <c r="AP10" s="44"/>
      <c r="AQ10" s="44"/>
      <c r="AR10" s="44"/>
      <c r="AS10" s="44"/>
      <c r="AT10" s="45">
        <f>データ!$V$6</f>
        <v>362.59</v>
      </c>
      <c r="AU10" s="46"/>
      <c r="AV10" s="46"/>
      <c r="AW10" s="46"/>
      <c r="AX10" s="46"/>
      <c r="AY10" s="46"/>
      <c r="AZ10" s="46"/>
      <c r="BA10" s="46"/>
      <c r="BB10" s="47">
        <f>データ!$W$6</f>
        <v>444.44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3NTQkZxKs2N8FXpFIeiDp9y3My2//DPHJZwDDY2A2HMVxl4R2H9jDN9twq8/RG3TNDDiIA7nSUBjex7/ju2/Q==" saltValue="a9h+TAV/OvPkGzjbYhZV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12076</v>
      </c>
      <c r="D6" s="20">
        <f t="shared" si="3"/>
        <v>46</v>
      </c>
      <c r="E6" s="20">
        <f t="shared" si="3"/>
        <v>1</v>
      </c>
      <c r="F6" s="20">
        <f t="shared" si="3"/>
        <v>0</v>
      </c>
      <c r="G6" s="20">
        <f t="shared" si="3"/>
        <v>1</v>
      </c>
      <c r="H6" s="20" t="str">
        <f t="shared" si="3"/>
        <v>北海道　帯広市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52.4</v>
      </c>
      <c r="P6" s="21">
        <f t="shared" si="3"/>
        <v>99.85</v>
      </c>
      <c r="Q6" s="21">
        <f t="shared" si="3"/>
        <v>4015</v>
      </c>
      <c r="R6" s="21">
        <f t="shared" si="3"/>
        <v>162460</v>
      </c>
      <c r="S6" s="21">
        <f t="shared" si="3"/>
        <v>619.34</v>
      </c>
      <c r="T6" s="21">
        <f t="shared" si="3"/>
        <v>262.31</v>
      </c>
      <c r="U6" s="21">
        <f t="shared" si="3"/>
        <v>161151</v>
      </c>
      <c r="V6" s="21">
        <f t="shared" si="3"/>
        <v>362.59</v>
      </c>
      <c r="W6" s="21">
        <f t="shared" si="3"/>
        <v>444.44</v>
      </c>
      <c r="X6" s="22">
        <f>IF(X7="",NA(),X7)</f>
        <v>116.45</v>
      </c>
      <c r="Y6" s="22">
        <f t="shared" ref="Y6:AG6" si="4">IF(Y7="",NA(),Y7)</f>
        <v>118.35</v>
      </c>
      <c r="Z6" s="22">
        <f t="shared" si="4"/>
        <v>113.25</v>
      </c>
      <c r="AA6" s="22">
        <f t="shared" si="4"/>
        <v>114.59</v>
      </c>
      <c r="AB6" s="22">
        <f t="shared" si="4"/>
        <v>114.01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200.18</v>
      </c>
      <c r="AU6" s="22">
        <f t="shared" ref="AU6:BC6" si="6">IF(AU7="",NA(),AU7)</f>
        <v>198.32</v>
      </c>
      <c r="AV6" s="22">
        <f t="shared" si="6"/>
        <v>194.93</v>
      </c>
      <c r="AW6" s="22">
        <f t="shared" si="6"/>
        <v>187.15</v>
      </c>
      <c r="AX6" s="22">
        <f t="shared" si="6"/>
        <v>181.36</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487.71</v>
      </c>
      <c r="BF6" s="22">
        <f t="shared" ref="BF6:BN6" si="7">IF(BF7="",NA(),BF7)</f>
        <v>474.85</v>
      </c>
      <c r="BG6" s="22">
        <f t="shared" si="7"/>
        <v>487.19</v>
      </c>
      <c r="BH6" s="22">
        <f t="shared" si="7"/>
        <v>540.21</v>
      </c>
      <c r="BI6" s="22">
        <f t="shared" si="7"/>
        <v>561.39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105.63</v>
      </c>
      <c r="BQ6" s="22">
        <f t="shared" ref="BQ6:BY6" si="8">IF(BQ7="",NA(),BQ7)</f>
        <v>109.01</v>
      </c>
      <c r="BR6" s="22">
        <f t="shared" si="8"/>
        <v>103.2</v>
      </c>
      <c r="BS6" s="22">
        <f t="shared" si="8"/>
        <v>91.46</v>
      </c>
      <c r="BT6" s="22">
        <f t="shared" si="8"/>
        <v>84.49</v>
      </c>
      <c r="BU6" s="22">
        <f t="shared" si="8"/>
        <v>106.11</v>
      </c>
      <c r="BV6" s="22">
        <f t="shared" si="8"/>
        <v>103.75</v>
      </c>
      <c r="BW6" s="22">
        <f t="shared" si="8"/>
        <v>105.3</v>
      </c>
      <c r="BX6" s="22">
        <f t="shared" si="8"/>
        <v>99.41</v>
      </c>
      <c r="BY6" s="22">
        <f t="shared" si="8"/>
        <v>101.11</v>
      </c>
      <c r="BZ6" s="21" t="str">
        <f>IF(BZ7="","",IF(BZ7="-","【-】","【"&amp;SUBSTITUTE(TEXT(BZ7,"#,##0.00"),"-","△")&amp;"】"))</f>
        <v>【97.82】</v>
      </c>
      <c r="CA6" s="22">
        <f>IF(CA7="",NA(),CA7)</f>
        <v>230.44</v>
      </c>
      <c r="CB6" s="22">
        <f t="shared" ref="CB6:CJ6" si="9">IF(CB7="",NA(),CB7)</f>
        <v>221.29</v>
      </c>
      <c r="CC6" s="22">
        <f t="shared" si="9"/>
        <v>222.94</v>
      </c>
      <c r="CD6" s="22">
        <f t="shared" si="9"/>
        <v>223.73</v>
      </c>
      <c r="CE6" s="22">
        <f t="shared" si="9"/>
        <v>227.21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51.93</v>
      </c>
      <c r="CM6" s="22">
        <f t="shared" ref="CM6:CU6" si="10">IF(CM7="",NA(),CM7)</f>
        <v>52.47</v>
      </c>
      <c r="CN6" s="22">
        <f t="shared" si="10"/>
        <v>53.12</v>
      </c>
      <c r="CO6" s="22">
        <f t="shared" si="10"/>
        <v>50.98</v>
      </c>
      <c r="CP6" s="22">
        <f t="shared" si="10"/>
        <v>50.63</v>
      </c>
      <c r="CQ6" s="22">
        <f t="shared" si="10"/>
        <v>61.71</v>
      </c>
      <c r="CR6" s="22">
        <f t="shared" si="10"/>
        <v>63.12</v>
      </c>
      <c r="CS6" s="22">
        <f t="shared" si="10"/>
        <v>62.57</v>
      </c>
      <c r="CT6" s="22">
        <f t="shared" si="10"/>
        <v>61.56</v>
      </c>
      <c r="CU6" s="22">
        <f t="shared" si="10"/>
        <v>60.84</v>
      </c>
      <c r="CV6" s="21" t="str">
        <f>IF(CV7="","",IF(CV7="-","【-】","【"&amp;SUBSTITUTE(TEXT(CV7,"#,##0.00"),"-","△")&amp;"】"))</f>
        <v>【59.81】</v>
      </c>
      <c r="CW6" s="22">
        <f>IF(CW7="",NA(),CW7)</f>
        <v>91.44</v>
      </c>
      <c r="CX6" s="22">
        <f t="shared" ref="CX6:DF6" si="11">IF(CX7="",NA(),CX7)</f>
        <v>89.94</v>
      </c>
      <c r="CY6" s="22">
        <f t="shared" si="11"/>
        <v>88.75</v>
      </c>
      <c r="CZ6" s="22">
        <f t="shared" si="11"/>
        <v>90.83</v>
      </c>
      <c r="DA6" s="22">
        <f t="shared" si="11"/>
        <v>91.22</v>
      </c>
      <c r="DB6" s="22">
        <f t="shared" si="11"/>
        <v>90.03</v>
      </c>
      <c r="DC6" s="22">
        <f t="shared" si="11"/>
        <v>90.09</v>
      </c>
      <c r="DD6" s="22">
        <f t="shared" si="11"/>
        <v>90.21</v>
      </c>
      <c r="DE6" s="22">
        <f t="shared" si="11"/>
        <v>90.11</v>
      </c>
      <c r="DF6" s="22">
        <f t="shared" si="11"/>
        <v>89.73</v>
      </c>
      <c r="DG6" s="21" t="str">
        <f>IF(DG7="","",IF(DG7="-","【-】","【"&amp;SUBSTITUTE(TEXT(DG7,"#,##0.00"),"-","△")&amp;"】"))</f>
        <v>【89.42】</v>
      </c>
      <c r="DH6" s="22">
        <f>IF(DH7="",NA(),DH7)</f>
        <v>45.17</v>
      </c>
      <c r="DI6" s="22">
        <f t="shared" ref="DI6:DQ6" si="12">IF(DI7="",NA(),DI7)</f>
        <v>45.73</v>
      </c>
      <c r="DJ6" s="22">
        <f t="shared" si="12"/>
        <v>46.87</v>
      </c>
      <c r="DK6" s="22">
        <f t="shared" si="12"/>
        <v>48.27</v>
      </c>
      <c r="DL6" s="22">
        <f t="shared" si="12"/>
        <v>49.73</v>
      </c>
      <c r="DM6" s="22">
        <f t="shared" si="12"/>
        <v>49.6</v>
      </c>
      <c r="DN6" s="22">
        <f t="shared" si="12"/>
        <v>50.31</v>
      </c>
      <c r="DO6" s="22">
        <f t="shared" si="12"/>
        <v>50.74</v>
      </c>
      <c r="DP6" s="22">
        <f t="shared" si="12"/>
        <v>51.49</v>
      </c>
      <c r="DQ6" s="22">
        <f t="shared" si="12"/>
        <v>51.94</v>
      </c>
      <c r="DR6" s="21" t="str">
        <f>IF(DR7="","",IF(DR7="-","【-】","【"&amp;SUBSTITUTE(TEXT(DR7,"#,##0.00"),"-","△")&amp;"】"))</f>
        <v>【52.02】</v>
      </c>
      <c r="DS6" s="22">
        <f>IF(DS7="",NA(),DS7)</f>
        <v>17.04</v>
      </c>
      <c r="DT6" s="22">
        <f t="shared" ref="DT6:EB6" si="13">IF(DT7="",NA(),DT7)</f>
        <v>18.329999999999998</v>
      </c>
      <c r="DU6" s="22">
        <f t="shared" si="13"/>
        <v>23.04</v>
      </c>
      <c r="DV6" s="22">
        <f t="shared" si="13"/>
        <v>29.86</v>
      </c>
      <c r="DW6" s="22">
        <f t="shared" si="13"/>
        <v>32.43</v>
      </c>
      <c r="DX6" s="22">
        <f t="shared" si="13"/>
        <v>20.49</v>
      </c>
      <c r="DY6" s="22">
        <f t="shared" si="13"/>
        <v>21.34</v>
      </c>
      <c r="DZ6" s="22">
        <f t="shared" si="13"/>
        <v>23.27</v>
      </c>
      <c r="EA6" s="22">
        <f t="shared" si="13"/>
        <v>25.18</v>
      </c>
      <c r="EB6" s="22">
        <f t="shared" si="13"/>
        <v>26.52</v>
      </c>
      <c r="EC6" s="21" t="str">
        <f>IF(EC7="","",IF(EC7="-","【-】","【"&amp;SUBSTITUTE(TEXT(EC7,"#,##0.00"),"-","△")&amp;"】"))</f>
        <v>【25.37】</v>
      </c>
      <c r="ED6" s="22">
        <f>IF(ED7="",NA(),ED7)</f>
        <v>1.1200000000000001</v>
      </c>
      <c r="EE6" s="22">
        <f t="shared" ref="EE6:EM6" si="14">IF(EE7="",NA(),EE7)</f>
        <v>0.55000000000000004</v>
      </c>
      <c r="EF6" s="22">
        <f t="shared" si="14"/>
        <v>0.63</v>
      </c>
      <c r="EG6" s="22">
        <f t="shared" si="14"/>
        <v>0.69</v>
      </c>
      <c r="EH6" s="22">
        <f t="shared" si="14"/>
        <v>0.66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12076</v>
      </c>
      <c r="D7" s="24">
        <v>46</v>
      </c>
      <c r="E7" s="24">
        <v>1</v>
      </c>
      <c r="F7" s="24">
        <v>0</v>
      </c>
      <c r="G7" s="24">
        <v>1</v>
      </c>
      <c r="H7" s="24" t="s">
        <v>93</v>
      </c>
      <c r="I7" s="24" t="s">
        <v>94</v>
      </c>
      <c r="J7" s="24" t="s">
        <v>95</v>
      </c>
      <c r="K7" s="24" t="s">
        <v>96</v>
      </c>
      <c r="L7" s="24" t="s">
        <v>97</v>
      </c>
      <c r="M7" s="24" t="s">
        <v>98</v>
      </c>
      <c r="N7" s="25" t="s">
        <v>99</v>
      </c>
      <c r="O7" s="25">
        <v>52.4</v>
      </c>
      <c r="P7" s="25">
        <v>99.85</v>
      </c>
      <c r="Q7" s="25">
        <v>4015</v>
      </c>
      <c r="R7" s="25">
        <v>162460</v>
      </c>
      <c r="S7" s="25">
        <v>619.34</v>
      </c>
      <c r="T7" s="25">
        <v>262.31</v>
      </c>
      <c r="U7" s="25">
        <v>161151</v>
      </c>
      <c r="V7" s="25">
        <v>362.59</v>
      </c>
      <c r="W7" s="25">
        <v>444.44</v>
      </c>
      <c r="X7" s="25">
        <v>116.45</v>
      </c>
      <c r="Y7" s="25">
        <v>118.35</v>
      </c>
      <c r="Z7" s="25">
        <v>113.25</v>
      </c>
      <c r="AA7" s="25">
        <v>114.59</v>
      </c>
      <c r="AB7" s="25">
        <v>114.01</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200.18</v>
      </c>
      <c r="AU7" s="25">
        <v>198.32</v>
      </c>
      <c r="AV7" s="25">
        <v>194.93</v>
      </c>
      <c r="AW7" s="25">
        <v>187.15</v>
      </c>
      <c r="AX7" s="25">
        <v>181.36</v>
      </c>
      <c r="AY7" s="25">
        <v>309.10000000000002</v>
      </c>
      <c r="AZ7" s="25">
        <v>306.08</v>
      </c>
      <c r="BA7" s="25">
        <v>306.14999999999998</v>
      </c>
      <c r="BB7" s="25">
        <v>297.54000000000002</v>
      </c>
      <c r="BC7" s="25">
        <v>289.44</v>
      </c>
      <c r="BD7" s="25">
        <v>243.36</v>
      </c>
      <c r="BE7" s="25">
        <v>487.71</v>
      </c>
      <c r="BF7" s="25">
        <v>474.85</v>
      </c>
      <c r="BG7" s="25">
        <v>487.19</v>
      </c>
      <c r="BH7" s="25">
        <v>540.21</v>
      </c>
      <c r="BI7" s="25">
        <v>561.39</v>
      </c>
      <c r="BJ7" s="25">
        <v>290.42</v>
      </c>
      <c r="BK7" s="25">
        <v>294.66000000000003</v>
      </c>
      <c r="BL7" s="25">
        <v>285.27</v>
      </c>
      <c r="BM7" s="25">
        <v>294.73</v>
      </c>
      <c r="BN7" s="25">
        <v>301.23</v>
      </c>
      <c r="BO7" s="25">
        <v>265.93</v>
      </c>
      <c r="BP7" s="25">
        <v>105.63</v>
      </c>
      <c r="BQ7" s="25">
        <v>109.01</v>
      </c>
      <c r="BR7" s="25">
        <v>103.2</v>
      </c>
      <c r="BS7" s="25">
        <v>91.46</v>
      </c>
      <c r="BT7" s="25">
        <v>84.49</v>
      </c>
      <c r="BU7" s="25">
        <v>106.11</v>
      </c>
      <c r="BV7" s="25">
        <v>103.75</v>
      </c>
      <c r="BW7" s="25">
        <v>105.3</v>
      </c>
      <c r="BX7" s="25">
        <v>99.41</v>
      </c>
      <c r="BY7" s="25">
        <v>101.11</v>
      </c>
      <c r="BZ7" s="25">
        <v>97.82</v>
      </c>
      <c r="CA7" s="25">
        <v>230.44</v>
      </c>
      <c r="CB7" s="25">
        <v>221.29</v>
      </c>
      <c r="CC7" s="25">
        <v>222.94</v>
      </c>
      <c r="CD7" s="25">
        <v>223.73</v>
      </c>
      <c r="CE7" s="25">
        <v>227.21</v>
      </c>
      <c r="CF7" s="25">
        <v>161.03</v>
      </c>
      <c r="CG7" s="25">
        <v>159.93</v>
      </c>
      <c r="CH7" s="25">
        <v>162.77000000000001</v>
      </c>
      <c r="CI7" s="25">
        <v>170.87</v>
      </c>
      <c r="CJ7" s="25">
        <v>171.09</v>
      </c>
      <c r="CK7" s="25">
        <v>177.56</v>
      </c>
      <c r="CL7" s="25">
        <v>51.93</v>
      </c>
      <c r="CM7" s="25">
        <v>52.47</v>
      </c>
      <c r="CN7" s="25">
        <v>53.12</v>
      </c>
      <c r="CO7" s="25">
        <v>50.98</v>
      </c>
      <c r="CP7" s="25">
        <v>50.63</v>
      </c>
      <c r="CQ7" s="25">
        <v>61.71</v>
      </c>
      <c r="CR7" s="25">
        <v>63.12</v>
      </c>
      <c r="CS7" s="25">
        <v>62.57</v>
      </c>
      <c r="CT7" s="25">
        <v>61.56</v>
      </c>
      <c r="CU7" s="25">
        <v>60.84</v>
      </c>
      <c r="CV7" s="25">
        <v>59.81</v>
      </c>
      <c r="CW7" s="25">
        <v>91.44</v>
      </c>
      <c r="CX7" s="25">
        <v>89.94</v>
      </c>
      <c r="CY7" s="25">
        <v>88.75</v>
      </c>
      <c r="CZ7" s="25">
        <v>90.83</v>
      </c>
      <c r="DA7" s="25">
        <v>91.22</v>
      </c>
      <c r="DB7" s="25">
        <v>90.03</v>
      </c>
      <c r="DC7" s="25">
        <v>90.09</v>
      </c>
      <c r="DD7" s="25">
        <v>90.21</v>
      </c>
      <c r="DE7" s="25">
        <v>90.11</v>
      </c>
      <c r="DF7" s="25">
        <v>89.73</v>
      </c>
      <c r="DG7" s="25">
        <v>89.42</v>
      </c>
      <c r="DH7" s="25">
        <v>45.17</v>
      </c>
      <c r="DI7" s="25">
        <v>45.73</v>
      </c>
      <c r="DJ7" s="25">
        <v>46.87</v>
      </c>
      <c r="DK7" s="25">
        <v>48.27</v>
      </c>
      <c r="DL7" s="25">
        <v>49.73</v>
      </c>
      <c r="DM7" s="25">
        <v>49.6</v>
      </c>
      <c r="DN7" s="25">
        <v>50.31</v>
      </c>
      <c r="DO7" s="25">
        <v>50.74</v>
      </c>
      <c r="DP7" s="25">
        <v>51.49</v>
      </c>
      <c r="DQ7" s="25">
        <v>51.94</v>
      </c>
      <c r="DR7" s="25">
        <v>52.02</v>
      </c>
      <c r="DS7" s="25">
        <v>17.04</v>
      </c>
      <c r="DT7" s="25">
        <v>18.329999999999998</v>
      </c>
      <c r="DU7" s="25">
        <v>23.04</v>
      </c>
      <c r="DV7" s="25">
        <v>29.86</v>
      </c>
      <c r="DW7" s="25">
        <v>32.43</v>
      </c>
      <c r="DX7" s="25">
        <v>20.49</v>
      </c>
      <c r="DY7" s="25">
        <v>21.34</v>
      </c>
      <c r="DZ7" s="25">
        <v>23.27</v>
      </c>
      <c r="EA7" s="25">
        <v>25.18</v>
      </c>
      <c r="EB7" s="25">
        <v>26.52</v>
      </c>
      <c r="EC7" s="25">
        <v>25.37</v>
      </c>
      <c r="ED7" s="25">
        <v>1.1200000000000001</v>
      </c>
      <c r="EE7" s="25">
        <v>0.55000000000000004</v>
      </c>
      <c r="EF7" s="25">
        <v>0.63</v>
      </c>
      <c r="EG7" s="25">
        <v>0.69</v>
      </c>
      <c r="EH7" s="25">
        <v>0.66</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obi23267@city.obihiro.hokkaido.jp</cp:lastModifiedBy>
  <cp:lastPrinted>2025-01-27T01:13:30Z</cp:lastPrinted>
  <dcterms:created xsi:type="dcterms:W3CDTF">2024-12-11T04:52:46Z</dcterms:created>
  <dcterms:modified xsi:type="dcterms:W3CDTF">2025-01-30T06:44:11Z</dcterms:modified>
  <cp:category/>
</cp:coreProperties>
</file>