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公営企業\R5\【R6.2.15〆】経営比較分析表確認（２回目）\02_各課回答\水道\"/>
    </mc:Choice>
  </mc:AlternateContent>
  <workbookProtection workbookAlgorithmName="SHA-512" workbookHashValue="U+Ki0qRG0iTsIbz58Ygy5OlSDpGzOJq+7jf/aOjxhFcRj4LQ/Ncu1uHRuaiIb8BWGzikVZ7INkQ2HW0LSJdLEQ==" workbookSaltValue="cRznZNiKVGsNDprwWoo2Og=="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D10" i="4"/>
  <c r="P10" i="4"/>
  <c r="B10" i="4"/>
  <c r="AT8" i="4"/>
  <c r="W8" i="4"/>
  <c r="P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<sst xmlns="http://schemas.openxmlformats.org/spreadsheetml/2006/main" count="231" uniqueCount="118">
  <si>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</si>
  <si>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</si>
  <si>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</si>
  <si>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</si>
  <si>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</si>
  <si>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</si>
  <si>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</si>
  <si>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</si>
  <si>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</si>
  <si>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</si>
  <si>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</si>
  <si>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</si>
  <si>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</si>
  <si>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</si>
  <si>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</si>
  <si>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</si>
  <si>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</si>
  <si>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</si>
  <si>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</si>
  <si>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</si>
  <si>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</si>
  <si>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</si>
  <si>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</si>
  <si>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</si>
  <si>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</si>
  <si>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</si>
  <si>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</si>
  <si>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</si>
  <si>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</si>
  <si>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</si>
  <si>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</si>
  <si>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</si>
  <si>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</si>
  <si>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</si>
  <si>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</si>
  <si>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</si>
  <si>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</si>
  <si>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</si>
  <si>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</si>
  <si>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</si>
  <si>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</si>
  <si>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</si>
  <si>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</si>
  <si>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</si>
  <si>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</si>
  <si>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</si>
  <si>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</si>
  <si>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</si>
  <si>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</si>
  <si>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</si>
  <si>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</si>
  <si>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</si>
  <si>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</si>
  <si>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</si>
  <si>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</si>
  <si>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</si>
  <si>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</si>
  <si>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</si>
  <si>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</si>
  <si>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</si>
  <si>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</si>
  <si>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</si>
  <si>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</si>
  <si>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</si>
  <si>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</si>
  <si>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</si>
  <si>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</si>
  <si>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</si>
  <si>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</si>
  <si>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</si>
  <si>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</si>
  <si>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</si>
  <si>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</si>
  <si>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</si>
  <si>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</si>
  <si>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</si>
  <si>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</si>
  <si>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</si>
  <si>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</si>
  <si>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</si>
  <si>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</si>
  <si>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</si>
  <si>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</si>
  <si>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</si>
  <si>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</si>
  <si>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</si>
  <si>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</si>
  <si>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</si>
  <si>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</si>
  <si>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</si>
  <si>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</si>
  <si>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</si>
  <si>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</si>
  <si>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</si>
  <si>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</si>
  <si>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</si>
  <si>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</si>
  <si>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</si>
  <si>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</si>
  <si>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</si>
  <si>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</si>
  <si>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</si>
  <si>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</si>
  <si>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</si>
  <si>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</si>
  <si>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</si>
  <si>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</si>
  <si>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</si>
  <si>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</si>
  <si>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</si>
  <si>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</si>
  <si>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</si>
  <si>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</si>
  <si>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</si>
  <si>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</si>
  <si>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①有形固定資産減価償却率は、類似団体平均値を上回っており、施設の老朽化が進んでいます。そのため、施設の状態を適切に把握し、計画的な更新投資を進めます。
　②管渠老朽化率は、類似団体平均値を上回っており、管渠の老朽化が進んでいます。安全性を確認しながら、老朽化の進行度に応じた修繕や再整備を引き続き実施していきます。
　③管渠改善率は、今後施設の老朽化が進んでいく見込みであることから、効率的かつ計画的な下水道施設の更新を進めます。</t>
    <rPh sb="23" eb="25">
      <t>ウワマワ</t>
    </rPh>
    <rPh sb="66" eb="68">
      <t>コウシン</t>
    </rPh>
    <rPh sb="68" eb="70">
      <t>トウシ</t>
    </rPh>
    <rPh sb="97" eb="98">
      <t>ウエ</t>
    </rPh>
    <rPh sb="104" eb="106">
      <t>カンキョ</t>
    </rPh>
    <rPh sb="118" eb="121">
      <t>アンゼンセイ</t>
    </rPh>
    <rPh sb="122" eb="124">
      <t>カクニン</t>
    </rPh>
    <rPh sb="147" eb="148">
      <t>ヒ</t>
    </rPh>
    <rPh sb="149" eb="150">
      <t>ツヅ</t>
    </rPh>
    <rPh sb="171" eb="173">
      <t>コンゴ</t>
    </rPh>
    <rPh sb="173" eb="175">
      <t>シセツ</t>
    </rPh>
    <rPh sb="176" eb="179">
      <t>ロウキュウカ</t>
    </rPh>
    <rPh sb="180" eb="181">
      <t>スス</t>
    </rPh>
    <rPh sb="185" eb="187">
      <t>ミコ</t>
    </rPh>
    <phoneticPr fontId="4"/>
  </si>
  <si>
    <t>　安定的に下水道使用料により汚水処理コストを回収できているとともに、投資規模も適切と考えており、健全な経営状況といえます。
　しかし、人口が減少し使用料の減少が見込まれる一方、施設の更新が必要になるなど、今後の経営は厳しさを増すと見込まれ、広域化の拡充による経営改善を進めています。
　今後も生活に不可欠な下水道サービスを提供し続けるため、中長期的な視点に立った健全な企業経営を行っていきます。</t>
    <rPh sb="53" eb="55">
      <t>ジョウキョウ</t>
    </rPh>
    <rPh sb="75" eb="76">
      <t>リョウ</t>
    </rPh>
    <rPh sb="80" eb="82">
      <t>ミコ</t>
    </rPh>
    <rPh sb="115" eb="117">
      <t>ミコ</t>
    </rPh>
    <rPh sb="120" eb="123">
      <t>コウイキカ</t>
    </rPh>
    <rPh sb="124" eb="126">
      <t>カクジュウ</t>
    </rPh>
    <rPh sb="129" eb="131">
      <t>ケイエイ</t>
    </rPh>
    <rPh sb="131" eb="133">
      <t>カイゼン</t>
    </rPh>
    <rPh sb="134" eb="135">
      <t>スス</t>
    </rPh>
    <phoneticPr fontId="15"/>
  </si>
  <si>
    <t>　①経常収支比率は、前年度より5.35ポイント減少したが、100％を超えて黒字を維持しています。
　③流動比率は、100%を下回っているものの、流動負債の大半は翌年度に償還する企業債償還金であり、総務省の繰出基準に基づく一般会計からの繰入等により償還財源は確保できています。
　④企業債残高対事業規模比率は、類似団体平均値を下回っています。これまで収入確保や経費削減等により企業債の借入を抑制してきたため、減少傾向で推移しています。
　⑤経費回収率は、100％を上回っており、適切な使用料収入が確保されています。
　⑥汚水処理原価は、前年度より15.18円増加したが、類似団体平均値を下回る値で推移しています。
　⑦施設利用率は、類似団体平均値を上回っており、今後も適切な施設規模を維持していきます。
　⑧水洗化率は、類似団体を上回っており、近年は99%程度で推移しています。</t>
    <rPh sb="7" eb="8">
      <t>リツ</t>
    </rPh>
    <rPh sb="10" eb="13">
      <t>ゼンネンド</t>
    </rPh>
    <rPh sb="23" eb="25">
      <t>ゲンショウ</t>
    </rPh>
    <rPh sb="37" eb="39">
      <t>クロジ</t>
    </rPh>
    <rPh sb="40" eb="42">
      <t>イジ</t>
    </rPh>
    <rPh sb="63" eb="65">
      <t>シタマワ</t>
    </rPh>
    <rPh sb="73" eb="75">
      <t>リュウドウ</t>
    </rPh>
    <rPh sb="75" eb="77">
      <t>フサイ</t>
    </rPh>
    <rPh sb="78" eb="80">
      <t>タイハン</t>
    </rPh>
    <rPh sb="81" eb="84">
      <t>ヨクネンド</t>
    </rPh>
    <rPh sb="85" eb="87">
      <t>ショウカン</t>
    </rPh>
    <rPh sb="89" eb="91">
      <t>キギョウ</t>
    </rPh>
    <rPh sb="91" eb="92">
      <t>サイ</t>
    </rPh>
    <rPh sb="92" eb="94">
      <t>ショウカン</t>
    </rPh>
    <rPh sb="94" eb="95">
      <t>キン</t>
    </rPh>
    <rPh sb="99" eb="102">
      <t>ソウムショウ</t>
    </rPh>
    <rPh sb="103" eb="104">
      <t>ク</t>
    </rPh>
    <rPh sb="104" eb="105">
      <t>ダ</t>
    </rPh>
    <rPh sb="105" eb="107">
      <t>キジュン</t>
    </rPh>
    <rPh sb="108" eb="109">
      <t>モト</t>
    </rPh>
    <rPh sb="111" eb="113">
      <t>イッパン</t>
    </rPh>
    <rPh sb="113" eb="115">
      <t>カイケイ</t>
    </rPh>
    <rPh sb="118" eb="120">
      <t>クリイレ</t>
    </rPh>
    <rPh sb="120" eb="121">
      <t>ナド</t>
    </rPh>
    <rPh sb="124" eb="126">
      <t>ショウカン</t>
    </rPh>
    <rPh sb="126" eb="128">
      <t>ザイゲン</t>
    </rPh>
    <rPh sb="129" eb="131">
      <t>カクホ</t>
    </rPh>
    <rPh sb="194" eb="196">
      <t>カリイレ</t>
    </rPh>
    <rPh sb="197" eb="199">
      <t>ヨクセイ</t>
    </rPh>
    <rPh sb="206" eb="208">
      <t>ゲンショウ</t>
    </rPh>
    <rPh sb="235" eb="237">
      <t>ウワマワ</t>
    </rPh>
    <rPh sb="242" eb="244">
      <t>テキセツ</t>
    </rPh>
    <rPh sb="245" eb="248">
      <t>シヨウリョウ</t>
    </rPh>
    <rPh sb="248" eb="250">
      <t>シュウニュウ</t>
    </rPh>
    <rPh sb="251" eb="253">
      <t>カクホ</t>
    </rPh>
    <rPh sb="272" eb="275">
      <t>ゼンネンド</t>
    </rPh>
    <rPh sb="282" eb="283">
      <t>エン</t>
    </rPh>
    <rPh sb="283" eb="284">
      <t>ゾウ</t>
    </rPh>
    <rPh sb="284" eb="285">
      <t>カ</t>
    </rPh>
    <rPh sb="300" eb="301">
      <t>アタイ</t>
    </rPh>
    <rPh sb="329" eb="330">
      <t>ウワ</t>
    </rPh>
    <rPh sb="336" eb="338">
      <t>コンゴ</t>
    </rPh>
    <rPh sb="339" eb="341">
      <t>テキセツ</t>
    </rPh>
    <rPh sb="342" eb="344">
      <t>シセツ</t>
    </rPh>
    <rPh sb="344" eb="346">
      <t>キボ</t>
    </rPh>
    <rPh sb="347" eb="349">
      <t>イジ</t>
    </rPh>
    <rPh sb="384" eb="386">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</si>
</sst>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0.05</c:v>
                </c:pt>
                <c:pt idx="1">
                  <c:v>0.05</c:v>
                </c:pt>
                <c:pt idx="2" formatCode="#,##0.00;&quot;△&quot;#,##0.00">
                  <c:v>0</c:v>
                </c:pt>
                <c:pt idx="3">
                  <c:v>0.01</c:v>
                </c:pt>
                <c:pt idx="4">
                  <c:v>0.01</c:v>
                </c:pt>
              </c:numCache>
            </c:numRef>
          </c:val>
          <c:extLst>
            <c:ext xmlns:c16="http://schemas.microsoft.com/office/drawing/2014/chart" uri="{C3380CC4-5D6E-409C-BE32-E72D297353CC}">
              <c16:uniqueId val="{00000000-8926-4342-A6D7-D5FE3E5275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8926-4342-A6D7-D5FE3E5275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88.97</c:v>
                </c:pt>
                <c:pt idx="1">
                  <c:v>83.5</c:v>
                </c:pt>
                <c:pt idx="2">
                  <c:v>92.08</c:v>
                </c:pt>
                <c:pt idx="3">
                  <c:v>99.48</c:v>
                </c:pt>
                <c:pt idx="4">
                  <c:v>96.08</c:v>
                </c:pt>
              </c:numCache>
            </c:numRef>
          </c:val>
          <c:extLst>
            <c:ext xmlns:c16="http://schemas.microsoft.com/office/drawing/2014/chart" uri="{C3380CC4-5D6E-409C-BE32-E72D297353CC}">
              <c16:uniqueId val="{00000000-1779-4795-BB66-7035FF7891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1779-4795-BB66-7035FF7891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98.68</c:v>
                </c:pt>
                <c:pt idx="1">
                  <c:v>98.87</c:v>
                </c:pt>
                <c:pt idx="2">
                  <c:v>98.97</c:v>
                </c:pt>
                <c:pt idx="3">
                  <c:v>99.05</c:v>
                </c:pt>
                <c:pt idx="4">
                  <c:v>99.13</c:v>
                </c:pt>
              </c:numCache>
            </c:numRef>
          </c:val>
          <c:extLst>
            <c:ext xmlns:c16="http://schemas.microsoft.com/office/drawing/2014/chart" uri="{C3380CC4-5D6E-409C-BE32-E72D297353CC}">
              <c16:uniqueId val="{00000000-BE3A-41DE-8E6B-3554560F92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BE3A-41DE-8E6B-3554560F92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114.79</c:v>
                </c:pt>
                <c:pt idx="1">
                  <c:v>115.4</c:v>
                </c:pt>
                <c:pt idx="2">
                  <c:v>116.06</c:v>
                </c:pt>
                <c:pt idx="3">
                  <c:v>118.29</c:v>
                </c:pt>
                <c:pt idx="4">
                  <c:v>112.94</c:v>
                </c:pt>
              </c:numCache>
            </c:numRef>
          </c:val>
          <c:extLst>
            <c:ext xmlns:c16="http://schemas.microsoft.com/office/drawing/2014/chart" uri="{C3380CC4-5D6E-409C-BE32-E72D297353CC}">
              <c16:uniqueId val="{00000000-DED0-4886-9AFC-4AFB89301E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DED0-4886-9AFC-4AFB89301E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49.64</c:v>
                </c:pt>
                <c:pt idx="1">
                  <c:v>51.37</c:v>
                </c:pt>
                <c:pt idx="2">
                  <c:v>53.08</c:v>
                </c:pt>
                <c:pt idx="3">
                  <c:v>54.62</c:v>
                </c:pt>
                <c:pt idx="4">
                  <c:v>55.89</c:v>
                </c:pt>
              </c:numCache>
            </c:numRef>
          </c:val>
          <c:extLst>
            <c:ext xmlns:c16="http://schemas.microsoft.com/office/drawing/2014/chart" uri="{C3380CC4-5D6E-409C-BE32-E72D297353CC}">
              <c16:uniqueId val="{00000000-6244-42F1-8361-E1289E7CA6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6244-42F1-8361-E1289E7CA6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6.15</c:v>
                </c:pt>
                <c:pt idx="1">
                  <c:v>7.16</c:v>
                </c:pt>
                <c:pt idx="2">
                  <c:v>8.81</c:v>
                </c:pt>
                <c:pt idx="3">
                  <c:v>11.1</c:v>
                </c:pt>
                <c:pt idx="4">
                  <c:v>13.16</c:v>
                </c:pt>
              </c:numCache>
            </c:numRef>
          </c:val>
          <c:extLst>
            <c:ext xmlns:c16="http://schemas.microsoft.com/office/drawing/2014/chart" uri="{C3380CC4-5D6E-409C-BE32-E72D297353CC}">
              <c16:uniqueId val="{00000000-433C-45B1-949E-0923617838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433C-45B1-949E-0923617838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B1-4F27-9D1E-2E22F514E8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B8B1-4F27-9D1E-2E22F514E8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58.99</c:v>
                </c:pt>
                <c:pt idx="1">
                  <c:v>54.04</c:v>
                </c:pt>
                <c:pt idx="2">
                  <c:v>66.239999999999995</c:v>
                </c:pt>
                <c:pt idx="3">
                  <c:v>77.55</c:v>
                </c:pt>
                <c:pt idx="4">
                  <c:v>79.59</c:v>
                </c:pt>
              </c:numCache>
            </c:numRef>
          </c:val>
          <c:extLst>
            <c:ext xmlns:c16="http://schemas.microsoft.com/office/drawing/2014/chart" uri="{C3380CC4-5D6E-409C-BE32-E72D297353CC}">
              <c16:uniqueId val="{00000000-BDAB-4B70-AE2F-6075AE0422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BDAB-4B70-AE2F-6075AE0422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485.73</c:v>
                </c:pt>
                <c:pt idx="1">
                  <c:v>450.57</c:v>
                </c:pt>
                <c:pt idx="2">
                  <c:v>420.52</c:v>
                </c:pt>
                <c:pt idx="3">
                  <c:v>386.04</c:v>
                </c:pt>
                <c:pt idx="4">
                  <c:v>361.01</c:v>
                </c:pt>
              </c:numCache>
            </c:numRef>
          </c:val>
          <c:extLst>
            <c:ext xmlns:c16="http://schemas.microsoft.com/office/drawing/2014/chart" uri="{C3380CC4-5D6E-409C-BE32-E72D297353CC}">
              <c16:uniqueId val="{00000000-8AF0-444F-9D0A-FBBFE06F41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8AF0-444F-9D0A-FBBFE06F41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121.84</c:v>
                </c:pt>
                <c:pt idx="1">
                  <c:v>122.52</c:v>
                </c:pt>
                <c:pt idx="2">
                  <c:v>123.51</c:v>
                </c:pt>
                <c:pt idx="3">
                  <c:v>124.58</c:v>
                </c:pt>
                <c:pt idx="4">
                  <c:v>111.77</c:v>
                </c:pt>
              </c:numCache>
            </c:numRef>
          </c:val>
          <c:extLst>
            <c:ext xmlns:c16="http://schemas.microsoft.com/office/drawing/2014/chart" uri="{C3380CC4-5D6E-409C-BE32-E72D297353CC}">
              <c16:uniqueId val="{00000000-46FE-4411-8EAF-145A519765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46FE-4411-8EAF-145A519765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134.25</c:v>
                </c:pt>
                <c:pt idx="1">
                  <c:v>133.63</c:v>
                </c:pt>
                <c:pt idx="2">
                  <c:v>131.22999999999999</c:v>
                </c:pt>
                <c:pt idx="3">
                  <c:v>130.25</c:v>
                </c:pt>
                <c:pt idx="4">
                  <c:v>145.43</c:v>
                </c:pt>
              </c:numCache>
            </c:numRef>
          </c:val>
          <c:extLst>
            <c:ext xmlns:c16="http://schemas.microsoft.com/office/drawing/2014/chart" uri="{C3380CC4-5D6E-409C-BE32-E72D297353CC}">
              <c16:uniqueId val="{00000000-4C14-40F0-A6D1-0352D9E397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4C14-40F0-A6D1-0352D9E397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6" zoomScale="85" zoomScaleNormal="8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北海道　帯広市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164014</v>
      </c>
      <c r="AM8" s="42"/>
      <c r="AN8" s="42"/>
      <c r="AO8" s="42"/>
      <c r="AP8" s="42"/>
      <c r="AQ8" s="42"/>
      <c r="AR8" s="42"/>
      <c r="AS8" s="42"/>
      <c r="AT8" s="35">
        <f>データ!T6</f>
        <v>619.34</v>
      </c>
      <c r="AU8" s="35"/>
      <c r="AV8" s="35"/>
      <c r="AW8" s="35"/>
      <c r="AX8" s="35"/>
      <c r="AY8" s="35"/>
      <c r="AZ8" s="35"/>
      <c r="BA8" s="35"/>
      <c r="BB8" s="35">
        <f>データ!U6</f>
        <v>264.82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68.13</v>
      </c>
      <c r="J10" s="35"/>
      <c r="K10" s="35"/>
      <c r="L10" s="35"/>
      <c r="M10" s="35"/>
      <c r="N10" s="35"/>
      <c r="O10" s="35"/>
      <c r="P10" s="35">
        <f>データ!P6</f>
        <v>95.99</v>
      </c>
      <c r="Q10" s="35"/>
      <c r="R10" s="35"/>
      <c r="S10" s="35"/>
      <c r="T10" s="35"/>
      <c r="U10" s="35"/>
      <c r="V10" s="35"/>
      <c r="W10" s="35">
        <f>データ!Q6</f>
        <v>70.5</v>
      </c>
      <c r="X10" s="35"/>
      <c r="Y10" s="35"/>
      <c r="Z10" s="35"/>
      <c r="AA10" s="35"/>
      <c r="AB10" s="35"/>
      <c r="AC10" s="35"/>
      <c r="AD10" s="42">
        <f>データ!R6</f>
        <v>2970</v>
      </c>
      <c r="AE10" s="42"/>
      <c r="AF10" s="42"/>
      <c r="AG10" s="42"/>
      <c r="AH10" s="42"/>
      <c r="AI10" s="42"/>
      <c r="AJ10" s="42"/>
      <c r="AK10" s="2"/>
      <c r="AL10" s="42">
        <f>データ!V6</f>
        <v>156682</v>
      </c>
      <c r="AM10" s="42"/>
      <c r="AN10" s="42"/>
      <c r="AO10" s="42"/>
      <c r="AP10" s="42"/>
      <c r="AQ10" s="42"/>
      <c r="AR10" s="42"/>
      <c r="AS10" s="42"/>
      <c r="AT10" s="35">
        <f>データ!W6</f>
        <v>42.27</v>
      </c>
      <c r="AU10" s="35"/>
      <c r="AV10" s="35"/>
      <c r="AW10" s="35"/>
      <c r="AX10" s="35"/>
      <c r="AY10" s="35"/>
      <c r="AZ10" s="35"/>
      <c r="BA10" s="35"/>
      <c r="BB10" s="35">
        <f>データ!X6</f>
        <v>3706.7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cvT5k5VAvrl6CgSNw9x59L8O2DJiCbMtWRSiISSulvRq80AGmzkOLmE4vYKUlb+9chi09PaDCRFaxNr5Al5Qg==" saltValue="oVS/rw8NjJwUSonzgSXL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12076</v>
      </c>
      <c r="D6" s="19">
        <f t="shared" si="3"/>
        <v>46</v>
      </c>
      <c r="E6" s="19">
        <f t="shared" si="3"/>
        <v>17</v>
      </c>
      <c r="F6" s="19">
        <f t="shared" si="3"/>
        <v>1</v>
      </c>
      <c r="G6" s="19">
        <f t="shared" si="3"/>
        <v>0</v>
      </c>
      <c r="H6" s="19" t="str">
        <f t="shared" si="3"/>
        <v>北海道　帯広市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68.13</v>
      </c>
      <c r="P6" s="20">
        <f t="shared" si="3"/>
        <v>95.99</v>
      </c>
      <c r="Q6" s="20">
        <f t="shared" si="3"/>
        <v>70.5</v>
      </c>
      <c r="R6" s="20">
        <f t="shared" si="3"/>
        <v>2970</v>
      </c>
      <c r="S6" s="20">
        <f t="shared" si="3"/>
        <v>164014</v>
      </c>
      <c r="T6" s="20">
        <f t="shared" si="3"/>
        <v>619.34</v>
      </c>
      <c r="U6" s="20">
        <f t="shared" si="3"/>
        <v>264.82</v>
      </c>
      <c r="V6" s="20">
        <f t="shared" si="3"/>
        <v>156682</v>
      </c>
      <c r="W6" s="20">
        <f t="shared" si="3"/>
        <v>42.27</v>
      </c>
      <c r="X6" s="20">
        <f t="shared" si="3"/>
        <v>3706.7</v>
      </c>
      <c r="Y6" s="21">
        <f>IF(Y7="",NA(),Y7)</f>
        <v>114.79</v>
      </c>
      <c r="Z6" s="21">
        <f t="shared" ref="Z6:AH6" si="4">IF(Z7="",NA(),Z7)</f>
        <v>115.4</v>
      </c>
      <c r="AA6" s="21">
        <f t="shared" si="4"/>
        <v>116.06</v>
      </c>
      <c r="AB6" s="21">
        <f t="shared" si="4"/>
        <v>118.29</v>
      </c>
      <c r="AC6" s="21">
        <f t="shared" si="4"/>
        <v>112.94</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58.99</v>
      </c>
      <c r="AV6" s="21">
        <f t="shared" ref="AV6:BD6" si="6">IF(AV7="",NA(),AV7)</f>
        <v>54.04</v>
      </c>
      <c r="AW6" s="21">
        <f t="shared" si="6"/>
        <v>66.239999999999995</v>
      </c>
      <c r="AX6" s="21">
        <f t="shared" si="6"/>
        <v>77.55</v>
      </c>
      <c r="AY6" s="21">
        <f t="shared" si="6"/>
        <v>79.59</v>
      </c>
      <c r="AZ6" s="21">
        <f t="shared" si="6"/>
        <v>62.12</v>
      </c>
      <c r="BA6" s="21">
        <f t="shared" si="6"/>
        <v>61.57</v>
      </c>
      <c r="BB6" s="21">
        <f t="shared" si="6"/>
        <v>60.82</v>
      </c>
      <c r="BC6" s="21">
        <f t="shared" si="6"/>
        <v>63.48</v>
      </c>
      <c r="BD6" s="21">
        <f t="shared" si="6"/>
        <v>65.510000000000005</v>
      </c>
      <c r="BE6" s="20" t="str">
        <f>IF(BE7="","",IF(BE7="-","【-】","【"&amp;SUBSTITUTE(TEXT(BE7,"#,##0.00"),"-","△")&amp;"】"))</f>
        <v>【73.44】</v>
      </c>
      <c r="BF6" s="21">
        <f>IF(BF7="",NA(),BF7)</f>
        <v>485.73</v>
      </c>
      <c r="BG6" s="21">
        <f t="shared" ref="BG6:BO6" si="7">IF(BG7="",NA(),BG7)</f>
        <v>450.57</v>
      </c>
      <c r="BH6" s="21">
        <f t="shared" si="7"/>
        <v>420.52</v>
      </c>
      <c r="BI6" s="21">
        <f t="shared" si="7"/>
        <v>386.04</v>
      </c>
      <c r="BJ6" s="21">
        <f t="shared" si="7"/>
        <v>361.01</v>
      </c>
      <c r="BK6" s="21">
        <f t="shared" si="7"/>
        <v>875.53</v>
      </c>
      <c r="BL6" s="21">
        <f t="shared" si="7"/>
        <v>867.39</v>
      </c>
      <c r="BM6" s="21">
        <f t="shared" si="7"/>
        <v>920.83</v>
      </c>
      <c r="BN6" s="21">
        <f t="shared" si="7"/>
        <v>874.02</v>
      </c>
      <c r="BO6" s="21">
        <f t="shared" si="7"/>
        <v>827.43</v>
      </c>
      <c r="BP6" s="20" t="str">
        <f>IF(BP7="","",IF(BP7="-","【-】","【"&amp;SUBSTITUTE(TEXT(BP7,"#,##0.00"),"-","△")&amp;"】"))</f>
        <v>【652.82】</v>
      </c>
      <c r="BQ6" s="21">
        <f>IF(BQ7="",NA(),BQ7)</f>
        <v>121.84</v>
      </c>
      <c r="BR6" s="21">
        <f t="shared" ref="BR6:BZ6" si="8">IF(BR7="",NA(),BR7)</f>
        <v>122.52</v>
      </c>
      <c r="BS6" s="21">
        <f t="shared" si="8"/>
        <v>123.51</v>
      </c>
      <c r="BT6" s="21">
        <f t="shared" si="8"/>
        <v>124.58</v>
      </c>
      <c r="BU6" s="21">
        <f t="shared" si="8"/>
        <v>111.77</v>
      </c>
      <c r="BV6" s="21">
        <f t="shared" si="8"/>
        <v>99.83</v>
      </c>
      <c r="BW6" s="21">
        <f t="shared" si="8"/>
        <v>100.91</v>
      </c>
      <c r="BX6" s="21">
        <f t="shared" si="8"/>
        <v>99.82</v>
      </c>
      <c r="BY6" s="21">
        <f t="shared" si="8"/>
        <v>100.32</v>
      </c>
      <c r="BZ6" s="21">
        <f t="shared" si="8"/>
        <v>99.71</v>
      </c>
      <c r="CA6" s="20" t="str">
        <f>IF(CA7="","",IF(CA7="-","【-】","【"&amp;SUBSTITUTE(TEXT(CA7,"#,##0.00"),"-","△")&amp;"】"))</f>
        <v>【97.61】</v>
      </c>
      <c r="CB6" s="21">
        <f>IF(CB7="",NA(),CB7)</f>
        <v>134.25</v>
      </c>
      <c r="CC6" s="21">
        <f t="shared" ref="CC6:CK6" si="9">IF(CC7="",NA(),CC7)</f>
        <v>133.63</v>
      </c>
      <c r="CD6" s="21">
        <f t="shared" si="9"/>
        <v>131.22999999999999</v>
      </c>
      <c r="CE6" s="21">
        <f t="shared" si="9"/>
        <v>130.25</v>
      </c>
      <c r="CF6" s="21">
        <f t="shared" si="9"/>
        <v>145.43</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88.97</v>
      </c>
      <c r="CN6" s="21">
        <f t="shared" ref="CN6:CV6" si="10">IF(CN7="",NA(),CN7)</f>
        <v>83.5</v>
      </c>
      <c r="CO6" s="21">
        <f t="shared" si="10"/>
        <v>92.08</v>
      </c>
      <c r="CP6" s="21">
        <f t="shared" si="10"/>
        <v>99.48</v>
      </c>
      <c r="CQ6" s="21">
        <f t="shared" si="10"/>
        <v>96.08</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98.68</v>
      </c>
      <c r="CY6" s="21">
        <f t="shared" ref="CY6:DG6" si="11">IF(CY7="",NA(),CY7)</f>
        <v>98.87</v>
      </c>
      <c r="CZ6" s="21">
        <f t="shared" si="11"/>
        <v>98.97</v>
      </c>
      <c r="DA6" s="21">
        <f t="shared" si="11"/>
        <v>99.05</v>
      </c>
      <c r="DB6" s="21">
        <f t="shared" si="11"/>
        <v>99.13</v>
      </c>
      <c r="DC6" s="21">
        <f t="shared" si="11"/>
        <v>93.96</v>
      </c>
      <c r="DD6" s="21">
        <f t="shared" si="11"/>
        <v>94.06</v>
      </c>
      <c r="DE6" s="21">
        <f t="shared" si="11"/>
        <v>94.41</v>
      </c>
      <c r="DF6" s="21">
        <f t="shared" si="11"/>
        <v>94.43</v>
      </c>
      <c r="DG6" s="21">
        <f t="shared" si="11"/>
        <v>94.58</v>
      </c>
      <c r="DH6" s="20" t="str">
        <f>IF(DH7="","",IF(DH7="-","【-】","【"&amp;SUBSTITUTE(TEXT(DH7,"#,##0.00"),"-","△")&amp;"】"))</f>
        <v>【95.82】</v>
      </c>
      <c r="DI6" s="21">
        <f>IF(DI7="",NA(),DI7)</f>
        <v>49.64</v>
      </c>
      <c r="DJ6" s="21">
        <f t="shared" ref="DJ6:DR6" si="12">IF(DJ7="",NA(),DJ7)</f>
        <v>51.37</v>
      </c>
      <c r="DK6" s="21">
        <f t="shared" si="12"/>
        <v>53.08</v>
      </c>
      <c r="DL6" s="21">
        <f t="shared" si="12"/>
        <v>54.62</v>
      </c>
      <c r="DM6" s="21">
        <f t="shared" si="12"/>
        <v>55.89</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6.15</v>
      </c>
      <c r="DU6" s="21">
        <f t="shared" ref="DU6:EC6" si="13">IF(DU7="",NA(),DU7)</f>
        <v>7.16</v>
      </c>
      <c r="DV6" s="21">
        <f t="shared" si="13"/>
        <v>8.81</v>
      </c>
      <c r="DW6" s="21">
        <f t="shared" si="13"/>
        <v>11.1</v>
      </c>
      <c r="DX6" s="21">
        <f t="shared" si="13"/>
        <v>13.16</v>
      </c>
      <c r="DY6" s="21">
        <f t="shared" si="13"/>
        <v>5.04</v>
      </c>
      <c r="DZ6" s="21">
        <f t="shared" si="13"/>
        <v>5.1100000000000003</v>
      </c>
      <c r="EA6" s="21">
        <f t="shared" si="13"/>
        <v>5.18</v>
      </c>
      <c r="EB6" s="21">
        <f t="shared" si="13"/>
        <v>6.01</v>
      </c>
      <c r="EC6" s="21">
        <f t="shared" si="13"/>
        <v>6.84</v>
      </c>
      <c r="ED6" s="20" t="str">
        <f>IF(ED7="","",IF(ED7="-","【-】","【"&amp;SUBSTITUTE(TEXT(ED7,"#,##0.00"),"-","△")&amp;"】"))</f>
        <v>【7.62】</v>
      </c>
      <c r="EE6" s="21">
        <f>IF(EE7="",NA(),EE7)</f>
        <v>0.05</v>
      </c>
      <c r="EF6" s="21">
        <f t="shared" ref="EF6:EN6" si="14">IF(EF7="",NA(),EF7)</f>
        <v>0.05</v>
      </c>
      <c r="EG6" s="20">
        <f t="shared" si="14"/>
        <v>0</v>
      </c>
      <c r="EH6" s="21">
        <f t="shared" si="14"/>
        <v>0.01</v>
      </c>
      <c r="EI6" s="21">
        <f t="shared" si="14"/>
        <v>0.01</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2">
      <c r="A7" s="14"/>
      <c r="B7" s="23">
        <v>2022</v>
      </c>
      <c r="C7" s="23">
        <v>12076</v>
      </c>
      <c r="D7" s="23">
        <v>46</v>
      </c>
      <c r="E7" s="23">
        <v>17</v>
      </c>
      <c r="F7" s="23">
        <v>1</v>
      </c>
      <c r="G7" s="23">
        <v>0</v>
      </c>
      <c r="H7" s="23" t="s">
        <v>96</v>
      </c>
      <c r="I7" s="23" t="s">
        <v>97</v>
      </c>
      <c r="J7" s="23" t="s">
        <v>98</v>
      </c>
      <c r="K7" s="23" t="s">
        <v>99</v>
      </c>
      <c r="L7" s="23" t="s">
        <v>100</v>
      </c>
      <c r="M7" s="23" t="s">
        <v>101</v>
      </c>
      <c r="N7" s="24" t="s">
        <v>102</v>
      </c>
      <c r="O7" s="24">
        <v>68.13</v>
      </c>
      <c r="P7" s="24">
        <v>95.99</v>
      </c>
      <c r="Q7" s="24">
        <v>70.5</v>
      </c>
      <c r="R7" s="24">
        <v>2970</v>
      </c>
      <c r="S7" s="24">
        <v>164014</v>
      </c>
      <c r="T7" s="24">
        <v>619.34</v>
      </c>
      <c r="U7" s="24">
        <v>264.82</v>
      </c>
      <c r="V7" s="24">
        <v>156682</v>
      </c>
      <c r="W7" s="24">
        <v>42.27</v>
      </c>
      <c r="X7" s="24">
        <v>3706.7</v>
      </c>
      <c r="Y7" s="24">
        <v>114.79</v>
      </c>
      <c r="Z7" s="24">
        <v>115.4</v>
      </c>
      <c r="AA7" s="24">
        <v>116.06</v>
      </c>
      <c r="AB7" s="24">
        <v>118.29</v>
      </c>
      <c r="AC7" s="24">
        <v>112.94</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58.99</v>
      </c>
      <c r="AV7" s="24">
        <v>54.04</v>
      </c>
      <c r="AW7" s="24">
        <v>66.239999999999995</v>
      </c>
      <c r="AX7" s="24">
        <v>77.55</v>
      </c>
      <c r="AY7" s="24">
        <v>79.59</v>
      </c>
      <c r="AZ7" s="24">
        <v>62.12</v>
      </c>
      <c r="BA7" s="24">
        <v>61.57</v>
      </c>
      <c r="BB7" s="24">
        <v>60.82</v>
      </c>
      <c r="BC7" s="24">
        <v>63.48</v>
      </c>
      <c r="BD7" s="24">
        <v>65.510000000000005</v>
      </c>
      <c r="BE7" s="24">
        <v>73.44</v>
      </c>
      <c r="BF7" s="24">
        <v>485.73</v>
      </c>
      <c r="BG7" s="24">
        <v>450.57</v>
      </c>
      <c r="BH7" s="24">
        <v>420.52</v>
      </c>
      <c r="BI7" s="24">
        <v>386.04</v>
      </c>
      <c r="BJ7" s="24">
        <v>361.01</v>
      </c>
      <c r="BK7" s="24">
        <v>875.53</v>
      </c>
      <c r="BL7" s="24">
        <v>867.39</v>
      </c>
      <c r="BM7" s="24">
        <v>920.83</v>
      </c>
      <c r="BN7" s="24">
        <v>874.02</v>
      </c>
      <c r="BO7" s="24">
        <v>827.43</v>
      </c>
      <c r="BP7" s="24">
        <v>652.82000000000005</v>
      </c>
      <c r="BQ7" s="24">
        <v>121.84</v>
      </c>
      <c r="BR7" s="24">
        <v>122.52</v>
      </c>
      <c r="BS7" s="24">
        <v>123.51</v>
      </c>
      <c r="BT7" s="24">
        <v>124.58</v>
      </c>
      <c r="BU7" s="24">
        <v>111.77</v>
      </c>
      <c r="BV7" s="24">
        <v>99.83</v>
      </c>
      <c r="BW7" s="24">
        <v>100.91</v>
      </c>
      <c r="BX7" s="24">
        <v>99.82</v>
      </c>
      <c r="BY7" s="24">
        <v>100.32</v>
      </c>
      <c r="BZ7" s="24">
        <v>99.71</v>
      </c>
      <c r="CA7" s="24">
        <v>97.61</v>
      </c>
      <c r="CB7" s="24">
        <v>134.25</v>
      </c>
      <c r="CC7" s="24">
        <v>133.63</v>
      </c>
      <c r="CD7" s="24">
        <v>131.22999999999999</v>
      </c>
      <c r="CE7" s="24">
        <v>130.25</v>
      </c>
      <c r="CF7" s="24">
        <v>145.43</v>
      </c>
      <c r="CG7" s="24">
        <v>158.94</v>
      </c>
      <c r="CH7" s="24">
        <v>158.04</v>
      </c>
      <c r="CI7" s="24">
        <v>156.77000000000001</v>
      </c>
      <c r="CJ7" s="24">
        <v>157.63999999999999</v>
      </c>
      <c r="CK7" s="24">
        <v>159.59</v>
      </c>
      <c r="CL7" s="24">
        <v>138.29</v>
      </c>
      <c r="CM7" s="24">
        <v>88.97</v>
      </c>
      <c r="CN7" s="24">
        <v>83.5</v>
      </c>
      <c r="CO7" s="24">
        <v>92.08</v>
      </c>
      <c r="CP7" s="24">
        <v>99.48</v>
      </c>
      <c r="CQ7" s="24">
        <v>96.08</v>
      </c>
      <c r="CR7" s="24">
        <v>67.069999999999993</v>
      </c>
      <c r="CS7" s="24">
        <v>66.78</v>
      </c>
      <c r="CT7" s="24">
        <v>67</v>
      </c>
      <c r="CU7" s="24">
        <v>66.650000000000006</v>
      </c>
      <c r="CV7" s="24">
        <v>64.45</v>
      </c>
      <c r="CW7" s="24">
        <v>59.1</v>
      </c>
      <c r="CX7" s="24">
        <v>98.68</v>
      </c>
      <c r="CY7" s="24">
        <v>98.87</v>
      </c>
      <c r="CZ7" s="24">
        <v>98.97</v>
      </c>
      <c r="DA7" s="24">
        <v>99.05</v>
      </c>
      <c r="DB7" s="24">
        <v>99.13</v>
      </c>
      <c r="DC7" s="24">
        <v>93.96</v>
      </c>
      <c r="DD7" s="24">
        <v>94.06</v>
      </c>
      <c r="DE7" s="24">
        <v>94.41</v>
      </c>
      <c r="DF7" s="24">
        <v>94.43</v>
      </c>
      <c r="DG7" s="24">
        <v>94.58</v>
      </c>
      <c r="DH7" s="24">
        <v>95.82</v>
      </c>
      <c r="DI7" s="24">
        <v>49.64</v>
      </c>
      <c r="DJ7" s="24">
        <v>51.37</v>
      </c>
      <c r="DK7" s="24">
        <v>53.08</v>
      </c>
      <c r="DL7" s="24">
        <v>54.62</v>
      </c>
      <c r="DM7" s="24">
        <v>55.89</v>
      </c>
      <c r="DN7" s="24">
        <v>33.090000000000003</v>
      </c>
      <c r="DO7" s="24">
        <v>34.33</v>
      </c>
      <c r="DP7" s="24">
        <v>34.15</v>
      </c>
      <c r="DQ7" s="24">
        <v>35.53</v>
      </c>
      <c r="DR7" s="24">
        <v>37.51</v>
      </c>
      <c r="DS7" s="24">
        <v>39.74</v>
      </c>
      <c r="DT7" s="24">
        <v>6.15</v>
      </c>
      <c r="DU7" s="24">
        <v>7.16</v>
      </c>
      <c r="DV7" s="24">
        <v>8.81</v>
      </c>
      <c r="DW7" s="24">
        <v>11.1</v>
      </c>
      <c r="DX7" s="24">
        <v>13.16</v>
      </c>
      <c r="DY7" s="24">
        <v>5.04</v>
      </c>
      <c r="DZ7" s="24">
        <v>5.1100000000000003</v>
      </c>
      <c r="EA7" s="24">
        <v>5.18</v>
      </c>
      <c r="EB7" s="24">
        <v>6.01</v>
      </c>
      <c r="EC7" s="24">
        <v>6.84</v>
      </c>
      <c r="ED7" s="24">
        <v>7.62</v>
      </c>
      <c r="EE7" s="24">
        <v>0.05</v>
      </c>
      <c r="EF7" s="24">
        <v>0.05</v>
      </c>
      <c r="EG7" s="24">
        <v>0</v>
      </c>
      <c r="EH7" s="24">
        <v>0.01</v>
      </c>
      <c r="EI7" s="24">
        <v>0.01</v>
      </c>
      <c r="EJ7" s="24">
        <v>0.25</v>
      </c>
      <c r="EK7" s="24">
        <v>0.21</v>
      </c>
      <c r="EL7" s="24">
        <v>0.33</v>
      </c>
      <c r="EM7" s="24">
        <v>0.22</v>
      </c>
      <c r="EN7" s="24">
        <v>0.23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obi22026</cp:lastModifiedBy>
  <cp:lastPrinted>2024-02-14T04:36:53Z</cp:lastPrinted>
  <dcterms:created xsi:type="dcterms:W3CDTF">2023-12-12T00:41:47Z</dcterms:created>
  <dcterms:modified xsi:type="dcterms:W3CDTF">2024-02-14T04:36:56Z</dcterms:modified>
  <cp:category/>
</cp:coreProperties>
</file>