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★581100_水道総務課_水道総務課\１６年度財務係\100他課照会\R４\財政課\R5.1.16_経営比較分析表\回答\"/>
    </mc:Choice>
  </mc:AlternateContent>
  <workbookProtection workbookAlgorithmName="SHA-512" workbookHashValue="jc/UE2ymdMug3lNr388fxu48HhDO9zR5oMB1j/ReHc6LPVAXETKWLTB6uR2EW6UDCjXGM2EbNpXIBlxW9qL1zg==" workbookSaltValue="gut8Cst2sCZ4gsTLIgrVMA==" workbookSpinCount="100000" lockStructure="1"/>
  <bookViews>
    <workbookView xWindow="0" yWindow="0" windowWidth="195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<sst xmlns="http://schemas.openxmlformats.org/spreadsheetml/2006/main" count="228" uniqueCount="114">
  <si>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</si>
  <si>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</si>
  <si>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</si>
  <si>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</si>
  <si>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</si>
  <si>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</si>
  <si>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</si>
  <si>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</si>
  <si>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</si>
  <si>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</si>
  <si>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</si>
  <si>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</si>
  <si>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</si>
  <si>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</si>
  <si>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</si>
  <si>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</si>
  <si>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</si>
  <si>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</si>
  <si>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</si>
  <si>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</si>
  <si>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</si>
  <si>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</si>
  <si>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</si>
  <si>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</si>
  <si>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</si>
  <si>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</si>
  <si>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</si>
  <si>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</si>
  <si>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</si>
  <si>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</si>
  <si>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</si>
  <si>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</si>
  <si>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</si>
  <si>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</si>
  <si>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</si>
  <si>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</si>
  <si>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</si>
  <si>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</si>
  <si>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</si>
  <si>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</si>
  <si>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</si>
  <si>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</si>
  <si>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</si>
  <si>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</si>
  <si>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</si>
  <si>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</si>
  <si>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</si>
  <si>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</si>
  <si>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</si>
  <si>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</si>
  <si>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</si>
  <si>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</si>
  <si>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</si>
  <si>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</si>
  <si>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</si>
  <si>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</si>
  <si>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</si>
  <si>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</si>
  <si>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</si>
  <si>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</si>
  <si>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</si>
  <si>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</si>
  <si>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</si>
  <si>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</si>
  <si>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</si>
  <si>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</si>
  <si>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</si>
  <si>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</si>
  <si>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</si>
  <si>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</si>
  <si>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</si>
  <si>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</si>
  <si>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</si>
  <si>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</si>
  <si>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</si>
  <si>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</si>
  <si>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</si>
  <si>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</si>
  <si>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</si>
  <si>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</si>
  <si>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</si>
  <si>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</si>
  <si>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</si>
  <si>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</si>
  <si>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</si>
  <si>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</si>
  <si>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</si>
  <si>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</si>
  <si>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</si>
  <si>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</si>
  <si>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</si>
  <si>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</si>
  <si>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</si>
  <si>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帯広市</t>
  </si>
  <si>
    <t>法適用</t>
  </si>
  <si>
    <t>水道事業</t>
  </si>
  <si>
    <t>末端給水事業</t>
  </si>
  <si>
    <t>A2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</si>
  <si>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</si>
  <si>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</si>
  <si>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</si>
  <si>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</si>
  <si>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</si>
  <si>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</si>
  <si>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</si>
  <si>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</si>
  <si>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</si>
  <si>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</si>
  <si>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</si>
  <si>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</si>
  <si>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</si>
  <si>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t>　①経常収支比率は5.1ポイント減少したものの、100%を超えて黒字を維持しています。
　③流動比率は類似団体平均値を下回っているものの、100%以上を維持しており、短期的な債務に対する支払い能力は有しております。
　④企業債残高対給水収益比率は、</t>
    </r>
    <r>
      <rPr>
        <sz val="11"/>
        <rFont val="ＭＳ ゴシック"/>
        <family val="3"/>
        <charset val="128"/>
      </rPr>
      <t>給水収益が前年度を下回ったことにより、1</t>
    </r>
    <r>
      <rPr>
        <sz val="11"/>
        <color theme="1"/>
        <rFont val="ＭＳ ゴシック"/>
        <family val="3"/>
        <charset val="128"/>
      </rPr>
      <t>2.34ポイントの増加となりました。
　⑤料金回収率は100％を上回っており、適切な料金収入を確保しています。
　⑥給水原価は有収</t>
    </r>
    <r>
      <rPr>
        <sz val="11"/>
        <rFont val="ＭＳ ゴシック"/>
        <family val="3"/>
        <charset val="128"/>
      </rPr>
      <t>水量の減少に伴い増加しています。</t>
    </r>
    <r>
      <rPr>
        <sz val="11"/>
        <color theme="1"/>
        <rFont val="ＭＳ ゴシック"/>
        <family val="3"/>
        <charset val="128"/>
      </rPr>
      <t xml:space="preserve">
　⑦施設利用率は類似団体平均値を下回っており、近年は52％程度で推移しています。
　⑧有収率は類似団体平均値を下回りましたが、近年は90%程度で推移しています。</t>
    </r>
    <rPh sb="16" eb="18">
      <t>ゲンショウ</t>
    </rPh>
    <rPh sb="131" eb="133">
      <t>ゼンネン</t>
    </rPh>
    <rPh sb="133" eb="134">
      <t>ド</t>
    </rPh>
    <rPh sb="155" eb="157">
      <t>ゾウカ</t>
    </rPh>
    <rPh sb="211" eb="213">
      <t>ユウシュウ</t>
    </rPh>
    <rPh sb="213" eb="215">
      <t>スイリョウ</t>
    </rPh>
    <rPh sb="216" eb="218">
      <t>ゲンショウ</t>
    </rPh>
    <rPh sb="221" eb="223">
      <t>ゾウカ</t>
    </rPh>
    <rPh sb="260" eb="262">
      <t>テイド</t>
    </rPh>
    <rPh sb="283" eb="286">
      <t>ヘイキンチ</t>
    </rPh>
    <rPh sb="287" eb="288">
      <t>シタ</t>
    </rPh>
    <rPh sb="301" eb="303">
      <t>テイド</t>
    </rPh>
    <phoneticPr fontId="4"/>
  </si>
  <si>
    <r>
      <t>　令和２年度に簡易水道事業に地方公営企業法の全部を適用し、水道事業と同一の会計に移行しましたが、効率的な水道供給などにより収益は確保しており、また、施設の老朽化対策として計画的な更新を行っていることからも、健全な経営状況といえます。
　</t>
    </r>
    <r>
      <rPr>
        <sz val="11"/>
        <rFont val="ＭＳ ゴシック"/>
        <family val="3"/>
        <charset val="128"/>
      </rPr>
      <t>今後は人</t>
    </r>
    <r>
      <rPr>
        <sz val="11"/>
        <color theme="1"/>
        <rFont val="ＭＳ ゴシック"/>
        <family val="3"/>
        <charset val="128"/>
      </rPr>
      <t>口減少に伴う料金収入の減少が見込まれる一方、さらなる施設の更新が必要になるなど、経営は厳しさを増すと予想していますが、生活に不可欠な水道サービスの提供を継続するため、中長期的な視点に立った健全な企業経営を行っていきます。</t>
    </r>
    <rPh sb="74" eb="76">
      <t>シセツ</t>
    </rPh>
    <rPh sb="77" eb="80">
      <t>ロウキュウカ</t>
    </rPh>
    <rPh sb="80" eb="82">
      <t>タイサク</t>
    </rPh>
    <rPh sb="85" eb="87">
      <t>ケイカク</t>
    </rPh>
    <rPh sb="87" eb="88">
      <t>テキ</t>
    </rPh>
    <rPh sb="89" eb="91">
      <t>コウシン</t>
    </rPh>
    <rPh sb="92" eb="93">
      <t>オコナ</t>
    </rPh>
    <rPh sb="108" eb="110">
      <t>ジョウキョウ</t>
    </rPh>
    <rPh sb="118" eb="120">
      <t>コンゴ</t>
    </rPh>
    <rPh sb="126" eb="127">
      <t>トモナ</t>
    </rPh>
    <rPh sb="130" eb="132">
      <t>シュウニュウ</t>
    </rPh>
    <rPh sb="198" eb="200">
      <t>ケイゾク</t>
    </rPh>
    <phoneticPr fontId="4"/>
  </si>
  <si>
    <r>
      <t>　①有形固定資産減価償却率は計画的な更新投資により、類似団体平均値を下回っています。
　②管路経年化率は計画的な更新により、類似団体平均値を下回っています。
　③管路更新率は類似団体平均値を下</t>
    </r>
    <r>
      <rPr>
        <sz val="11"/>
        <rFont val="ＭＳ ゴシック"/>
        <family val="3"/>
        <charset val="128"/>
      </rPr>
      <t>回っています。今後も計画的な更新を行っていきます。</t>
    </r>
    <r>
      <rPr>
        <sz val="11"/>
        <color theme="1"/>
        <rFont val="ＭＳ ゴシック"/>
        <family val="3"/>
        <charset val="128"/>
      </rPr>
      <t xml:space="preserve">
　今後さらに増加する経年劣化の管を効率的に更新するため、事業量の平準化及び中長期的な財政状況を考慮し、「おびひろ上下水道ビジョン」に基づいた老朽化対策を行っていく考えです。</t>
    </r>
    <rPh sb="14" eb="16">
      <t>ケイカク</t>
    </rPh>
    <rPh sb="16" eb="17">
      <t>テキ</t>
    </rPh>
    <rPh sb="18" eb="20">
      <t>コウシン</t>
    </rPh>
    <rPh sb="20" eb="22">
      <t>トウシ</t>
    </rPh>
    <rPh sb="93" eb="96">
      <t>ヘイキンチ</t>
    </rPh>
    <rPh sb="97" eb="98">
      <t>シタ</t>
    </rPh>
    <rPh sb="105" eb="107">
      <t>コンゴ</t>
    </rPh>
    <rPh sb="182" eb="184">
      <t>ジョウゲ</t>
    </rPh>
    <rPh sb="184" eb="186">
      <t>スイドウ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</si>
</sst>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0.88</c:v>
                </c:pt>
                <c:pt idx="1">
                  <c:v>1.1200000000000001</c:v>
                </c:pt>
                <c:pt idx="2">
                  <c:v>1.1200000000000001</c:v>
                </c:pt>
                <c:pt idx="3">
                  <c:v>0.55000000000000004</c:v>
                </c:pt>
                <c:pt idx="4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3-41FA-AA16-95502591E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0.7</c:v>
                </c:pt>
                <c:pt idx="2">
                  <c:v>0.72</c:v>
                </c:pt>
                <c:pt idx="3">
                  <c:v>0.69</c:v>
                </c:pt>
                <c:pt idx="4">
                  <c:v>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43-41FA-AA16-95502591E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52.35</c:v>
                </c:pt>
                <c:pt idx="1">
                  <c:v>52.61</c:v>
                </c:pt>
                <c:pt idx="2">
                  <c:v>51.93</c:v>
                </c:pt>
                <c:pt idx="3">
                  <c:v>52.47</c:v>
                </c:pt>
                <c:pt idx="4">
                  <c:v>53.12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7-4F2C-8791-64DA409FD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62.88</c:v>
                </c:pt>
                <c:pt idx="1">
                  <c:v>62.32</c:v>
                </c:pt>
                <c:pt idx="2">
                  <c:v>61.71</c:v>
                </c:pt>
                <c:pt idx="3">
                  <c:v>63.12</c:v>
                </c:pt>
                <c:pt idx="4">
                  <c:v>62.57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B7-4F2C-8791-64DA409FD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91.54</c:v>
                </c:pt>
                <c:pt idx="1">
                  <c:v>90.57</c:v>
                </c:pt>
                <c:pt idx="2">
                  <c:v>91.44</c:v>
                </c:pt>
                <c:pt idx="3">
                  <c:v>89.94</c:v>
                </c:pt>
                <c:pt idx="4">
                  <c:v>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D-4DF6-825B-E48B0266B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90.13</c:v>
                </c:pt>
                <c:pt idx="1">
                  <c:v>90.19</c:v>
                </c:pt>
                <c:pt idx="2">
                  <c:v>90.03</c:v>
                </c:pt>
                <c:pt idx="3">
                  <c:v>90.09</c:v>
                </c:pt>
                <c:pt idx="4">
                  <c:v>90.21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ED-4DF6-825B-E48B0266B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119.89</c:v>
                </c:pt>
                <c:pt idx="1">
                  <c:v>116.68</c:v>
                </c:pt>
                <c:pt idx="2">
                  <c:v>116.45</c:v>
                </c:pt>
                <c:pt idx="3">
                  <c:v>118.35</c:v>
                </c:pt>
                <c:pt idx="4">
                  <c:v>113.25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1-41F3-BEEF-DF20C2679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113.95</c:v>
                </c:pt>
                <c:pt idx="1">
                  <c:v>112.62</c:v>
                </c:pt>
                <c:pt idx="2">
                  <c:v>113.35</c:v>
                </c:pt>
                <c:pt idx="3">
                  <c:v>112.36</c:v>
                </c:pt>
                <c:pt idx="4">
                  <c:v>112.26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B1-41F3-BEEF-DF20C2679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44.19</c:v>
                </c:pt>
                <c:pt idx="1">
                  <c:v>44.99</c:v>
                </c:pt>
                <c:pt idx="2">
                  <c:v>45.17</c:v>
                </c:pt>
                <c:pt idx="3">
                  <c:v>45.73</c:v>
                </c:pt>
                <c:pt idx="4">
                  <c:v>46.87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3-4CC3-AB8B-EC230C5F3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48.01</c:v>
                </c:pt>
                <c:pt idx="1">
                  <c:v>48.86</c:v>
                </c:pt>
                <c:pt idx="2">
                  <c:v>49.6</c:v>
                </c:pt>
                <c:pt idx="3">
                  <c:v>50.31</c:v>
                </c:pt>
                <c:pt idx="4">
                  <c:v>50.74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03-4CC3-AB8B-EC230C5F3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14.37</c:v>
                </c:pt>
                <c:pt idx="1">
                  <c:v>15.77</c:v>
                </c:pt>
                <c:pt idx="2">
                  <c:v>17.04</c:v>
                </c:pt>
                <c:pt idx="3">
                  <c:v>18.329999999999998</c:v>
                </c:pt>
                <c:pt idx="4">
                  <c:v>23.04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E-4D65-A9F5-A765F2F1F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16.600000000000001</c:v>
                </c:pt>
                <c:pt idx="1">
                  <c:v>18.510000000000002</c:v>
                </c:pt>
                <c:pt idx="2">
                  <c:v>20.49</c:v>
                </c:pt>
                <c:pt idx="3">
                  <c:v>21.34</c:v>
                </c:pt>
                <c:pt idx="4">
                  <c:v>23.27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EE-4D65-A9F5-A765F2F1F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B-4D61-B6F8-A39FC3FBE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0.75</c:v>
                </c:pt>
                <c:pt idx="2">
                  <c:v>0.51</c:v>
                </c:pt>
                <c:pt idx="3">
                  <c:v>0.28999999999999998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2B-4D61-B6F8-A39FC3FBE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189.59</c:v>
                </c:pt>
                <c:pt idx="1">
                  <c:v>193.11</c:v>
                </c:pt>
                <c:pt idx="2">
                  <c:v>200.18</c:v>
                </c:pt>
                <c:pt idx="3">
                  <c:v>198.32</c:v>
                </c:pt>
                <c:pt idx="4">
                  <c:v>194.93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1-4A70-B06F-50D16C73F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307.83</c:v>
                </c:pt>
                <c:pt idx="1">
                  <c:v>318.89</c:v>
                </c:pt>
                <c:pt idx="2">
                  <c:v>309.10000000000002</c:v>
                </c:pt>
                <c:pt idx="3">
                  <c:v>306.08</c:v>
                </c:pt>
                <c:pt idx="4">
                  <c:v>306.14999999999998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A1-4A70-B06F-50D16C73F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478.54</c:v>
                </c:pt>
                <c:pt idx="1">
                  <c:v>480.77</c:v>
                </c:pt>
                <c:pt idx="2">
                  <c:v>487.71</c:v>
                </c:pt>
                <c:pt idx="3">
                  <c:v>474.85</c:v>
                </c:pt>
                <c:pt idx="4">
                  <c:v>487.19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A-4434-8C5F-8659DF98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295.44</c:v>
                </c:pt>
                <c:pt idx="1">
                  <c:v>290.07</c:v>
                </c:pt>
                <c:pt idx="2">
                  <c:v>290.42</c:v>
                </c:pt>
                <c:pt idx="3">
                  <c:v>294.66000000000003</c:v>
                </c:pt>
                <c:pt idx="4">
                  <c:v>285.27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1A-4434-8C5F-8659DF98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108.35</c:v>
                </c:pt>
                <c:pt idx="1">
                  <c:v>106.09</c:v>
                </c:pt>
                <c:pt idx="2">
                  <c:v>105.63</c:v>
                </c:pt>
                <c:pt idx="3">
                  <c:v>109.01</c:v>
                </c:pt>
                <c:pt idx="4">
                  <c:v>103.2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F-4F05-8B97-83DF7E08F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106.02</c:v>
                </c:pt>
                <c:pt idx="1">
                  <c:v>104.84</c:v>
                </c:pt>
                <c:pt idx="2">
                  <c:v>106.11</c:v>
                </c:pt>
                <c:pt idx="3">
                  <c:v>103.75</c:v>
                </c:pt>
                <c:pt idx="4">
                  <c:v>105.3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F-4F05-8B97-83DF7E08F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223.76</c:v>
                </c:pt>
                <c:pt idx="1">
                  <c:v>228.97</c:v>
                </c:pt>
                <c:pt idx="2">
                  <c:v>230.44</c:v>
                </c:pt>
                <c:pt idx="3">
                  <c:v>221.29</c:v>
                </c:pt>
                <c:pt idx="4">
                  <c:v>222.94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9-4EB2-811E-4C3FF8D27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158.6</c:v>
                </c:pt>
                <c:pt idx="1">
                  <c:v>161.82</c:v>
                </c:pt>
                <c:pt idx="2">
                  <c:v>161.03</c:v>
                </c:pt>
                <c:pt idx="3">
                  <c:v>159.93</c:v>
                </c:pt>
                <c:pt idx="4">
                  <c:v>162.77000000000001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B9-4EB2-811E-4C3FF8D27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B16" zoomScale="85" zoomScaleNormal="8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北海道　帯広市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A2</v>
      </c>
      <c r="X8" s="75"/>
      <c r="Y8" s="75"/>
      <c r="Z8" s="75"/>
      <c r="AA8" s="75"/>
      <c r="AB8" s="75"/>
      <c r="AC8" s="75"/>
      <c r="AD8" s="75" t="str">
        <f>データ!$M$6</f>
        <v>自治体職員</v>
      </c>
      <c r="AE8" s="75"/>
      <c r="AF8" s="75"/>
      <c r="AG8" s="75"/>
      <c r="AH8" s="75"/>
      <c r="AI8" s="75"/>
      <c r="AJ8" s="75"/>
      <c r="AK8" s="2"/>
      <c r="AL8" s="66">
        <f>データ!$R$6</f>
        <v>165047</v>
      </c>
      <c r="AM8" s="66"/>
      <c r="AN8" s="66"/>
      <c r="AO8" s="66"/>
      <c r="AP8" s="66"/>
      <c r="AQ8" s="66"/>
      <c r="AR8" s="66"/>
      <c r="AS8" s="66"/>
      <c r="AT8" s="37">
        <f>データ!$S$6</f>
        <v>619.34</v>
      </c>
      <c r="AU8" s="38"/>
      <c r="AV8" s="38"/>
      <c r="AW8" s="38"/>
      <c r="AX8" s="38"/>
      <c r="AY8" s="38"/>
      <c r="AZ8" s="38"/>
      <c r="BA8" s="38"/>
      <c r="BB8" s="55">
        <f>データ!$T$6</f>
        <v>266.49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15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50.12</v>
      </c>
      <c r="J10" s="38"/>
      <c r="K10" s="38"/>
      <c r="L10" s="38"/>
      <c r="M10" s="38"/>
      <c r="N10" s="38"/>
      <c r="O10" s="65"/>
      <c r="P10" s="55">
        <f>データ!$P$6</f>
        <v>99.83</v>
      </c>
      <c r="Q10" s="55"/>
      <c r="R10" s="55"/>
      <c r="S10" s="55"/>
      <c r="T10" s="55"/>
      <c r="U10" s="55"/>
      <c r="V10" s="55"/>
      <c r="W10" s="66">
        <f>データ!$Q$6</f>
        <v>4015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164070</v>
      </c>
      <c r="AM10" s="66"/>
      <c r="AN10" s="66"/>
      <c r="AO10" s="66"/>
      <c r="AP10" s="66"/>
      <c r="AQ10" s="66"/>
      <c r="AR10" s="66"/>
      <c r="AS10" s="66"/>
      <c r="AT10" s="37">
        <f>データ!$V$6</f>
        <v>362.59</v>
      </c>
      <c r="AU10" s="38"/>
      <c r="AV10" s="38"/>
      <c r="AW10" s="38"/>
      <c r="AX10" s="38"/>
      <c r="AY10" s="38"/>
      <c r="AZ10" s="38"/>
      <c r="BA10" s="38"/>
      <c r="BB10" s="55">
        <f>データ!$W$6</f>
        <v>452.49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111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113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112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vQAX5VFBMzFpz2ZPpQrYMl38HpzXADweFX7ePevoKJkFFXQx0CTT0C76a8KS0h7F+GOUQ61dpzoP7OoaaeHd4Q==" saltValue="Jy6wjzvN/m7gX8ich9Wnb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12076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北海道　帯広市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A2</v>
      </c>
      <c r="M6" s="20" t="str">
        <f t="shared" si="3"/>
        <v>自治体職員</v>
      </c>
      <c r="N6" s="21" t="str">
        <f t="shared" si="3"/>
        <v>-</v>
      </c>
      <c r="O6" s="21">
        <f t="shared" si="3"/>
        <v>50.12</v>
      </c>
      <c r="P6" s="21">
        <f t="shared" si="3"/>
        <v>99.83</v>
      </c>
      <c r="Q6" s="21">
        <f t="shared" si="3"/>
        <v>4015</v>
      </c>
      <c r="R6" s="21">
        <f t="shared" si="3"/>
        <v>165047</v>
      </c>
      <c r="S6" s="21">
        <f t="shared" si="3"/>
        <v>619.34</v>
      </c>
      <c r="T6" s="21">
        <f t="shared" si="3"/>
        <v>266.49</v>
      </c>
      <c r="U6" s="21">
        <f t="shared" si="3"/>
        <v>164070</v>
      </c>
      <c r="V6" s="21">
        <f t="shared" si="3"/>
        <v>362.59</v>
      </c>
      <c r="W6" s="21">
        <f t="shared" si="3"/>
        <v>452.49</v>
      </c>
      <c r="X6" s="22">
        <f>IF(X7="",NA(),X7)</f>
        <v>119.89</v>
      </c>
      <c r="Y6" s="22">
        <f t="shared" ref="Y6:AG6" si="4">IF(Y7="",NA(),Y7)</f>
        <v>116.68</v>
      </c>
      <c r="Z6" s="22">
        <f t="shared" si="4"/>
        <v>116.45</v>
      </c>
      <c r="AA6" s="22">
        <f t="shared" si="4"/>
        <v>118.35</v>
      </c>
      <c r="AB6" s="22">
        <f t="shared" si="4"/>
        <v>113.25</v>
      </c>
      <c r="AC6" s="22">
        <f t="shared" si="4"/>
        <v>113.95</v>
      </c>
      <c r="AD6" s="22">
        <f t="shared" si="4"/>
        <v>112.62</v>
      </c>
      <c r="AE6" s="22">
        <f t="shared" si="4"/>
        <v>113.35</v>
      </c>
      <c r="AF6" s="22">
        <f t="shared" si="4"/>
        <v>112.36</v>
      </c>
      <c r="AG6" s="22">
        <f t="shared" si="4"/>
        <v>112.26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1">
        <f t="shared" si="5"/>
        <v>0</v>
      </c>
      <c r="AO6" s="22">
        <f t="shared" si="5"/>
        <v>0.75</v>
      </c>
      <c r="AP6" s="22">
        <f t="shared" si="5"/>
        <v>0.51</v>
      </c>
      <c r="AQ6" s="22">
        <f t="shared" si="5"/>
        <v>0.28999999999999998</v>
      </c>
      <c r="AR6" s="22">
        <f t="shared" si="5"/>
        <v>0.25</v>
      </c>
      <c r="AS6" s="21" t="str">
        <f>IF(AS7="","",IF(AS7="-","【-】","【"&amp;SUBSTITUTE(TEXT(AS7,"#,##0.00"),"-","△")&amp;"】"))</f>
        <v>【1.30】</v>
      </c>
      <c r="AT6" s="22">
        <f>IF(AT7="",NA(),AT7)</f>
        <v>189.59</v>
      </c>
      <c r="AU6" s="22">
        <f t="shared" ref="AU6:BC6" si="6">IF(AU7="",NA(),AU7)</f>
        <v>193.11</v>
      </c>
      <c r="AV6" s="22">
        <f t="shared" si="6"/>
        <v>200.18</v>
      </c>
      <c r="AW6" s="22">
        <f t="shared" si="6"/>
        <v>198.32</v>
      </c>
      <c r="AX6" s="22">
        <f t="shared" si="6"/>
        <v>194.93</v>
      </c>
      <c r="AY6" s="22">
        <f t="shared" si="6"/>
        <v>307.83</v>
      </c>
      <c r="AZ6" s="22">
        <f t="shared" si="6"/>
        <v>318.89</v>
      </c>
      <c r="BA6" s="22">
        <f t="shared" si="6"/>
        <v>309.10000000000002</v>
      </c>
      <c r="BB6" s="22">
        <f t="shared" si="6"/>
        <v>306.08</v>
      </c>
      <c r="BC6" s="22">
        <f t="shared" si="6"/>
        <v>306.14999999999998</v>
      </c>
      <c r="BD6" s="21" t="str">
        <f>IF(BD7="","",IF(BD7="-","【-】","【"&amp;SUBSTITUTE(TEXT(BD7,"#,##0.00"),"-","△")&amp;"】"))</f>
        <v>【261.51】</v>
      </c>
      <c r="BE6" s="22">
        <f>IF(BE7="",NA(),BE7)</f>
        <v>478.54</v>
      </c>
      <c r="BF6" s="22">
        <f t="shared" ref="BF6:BN6" si="7">IF(BF7="",NA(),BF7)</f>
        <v>480.77</v>
      </c>
      <c r="BG6" s="22">
        <f t="shared" si="7"/>
        <v>487.71</v>
      </c>
      <c r="BH6" s="22">
        <f t="shared" si="7"/>
        <v>474.85</v>
      </c>
      <c r="BI6" s="22">
        <f t="shared" si="7"/>
        <v>487.19</v>
      </c>
      <c r="BJ6" s="22">
        <f t="shared" si="7"/>
        <v>295.44</v>
      </c>
      <c r="BK6" s="22">
        <f t="shared" si="7"/>
        <v>290.07</v>
      </c>
      <c r="BL6" s="22">
        <f t="shared" si="7"/>
        <v>290.42</v>
      </c>
      <c r="BM6" s="22">
        <f t="shared" si="7"/>
        <v>294.66000000000003</v>
      </c>
      <c r="BN6" s="22">
        <f t="shared" si="7"/>
        <v>285.27</v>
      </c>
      <c r="BO6" s="21" t="str">
        <f>IF(BO7="","",IF(BO7="-","【-】","【"&amp;SUBSTITUTE(TEXT(BO7,"#,##0.00"),"-","△")&amp;"】"))</f>
        <v>【265.16】</v>
      </c>
      <c r="BP6" s="22">
        <f>IF(BP7="",NA(),BP7)</f>
        <v>108.35</v>
      </c>
      <c r="BQ6" s="22">
        <f t="shared" ref="BQ6:BY6" si="8">IF(BQ7="",NA(),BQ7)</f>
        <v>106.09</v>
      </c>
      <c r="BR6" s="22">
        <f t="shared" si="8"/>
        <v>105.63</v>
      </c>
      <c r="BS6" s="22">
        <f t="shared" si="8"/>
        <v>109.01</v>
      </c>
      <c r="BT6" s="22">
        <f t="shared" si="8"/>
        <v>103.2</v>
      </c>
      <c r="BU6" s="22">
        <f t="shared" si="8"/>
        <v>106.02</v>
      </c>
      <c r="BV6" s="22">
        <f t="shared" si="8"/>
        <v>104.84</v>
      </c>
      <c r="BW6" s="22">
        <f t="shared" si="8"/>
        <v>106.11</v>
      </c>
      <c r="BX6" s="22">
        <f t="shared" si="8"/>
        <v>103.75</v>
      </c>
      <c r="BY6" s="22">
        <f t="shared" si="8"/>
        <v>105.3</v>
      </c>
      <c r="BZ6" s="21" t="str">
        <f>IF(BZ7="","",IF(BZ7="-","【-】","【"&amp;SUBSTITUTE(TEXT(BZ7,"#,##0.00"),"-","△")&amp;"】"))</f>
        <v>【102.35】</v>
      </c>
      <c r="CA6" s="22">
        <f>IF(CA7="",NA(),CA7)</f>
        <v>223.76</v>
      </c>
      <c r="CB6" s="22">
        <f t="shared" ref="CB6:CJ6" si="9">IF(CB7="",NA(),CB7)</f>
        <v>228.97</v>
      </c>
      <c r="CC6" s="22">
        <f t="shared" si="9"/>
        <v>230.44</v>
      </c>
      <c r="CD6" s="22">
        <f t="shared" si="9"/>
        <v>221.29</v>
      </c>
      <c r="CE6" s="22">
        <f t="shared" si="9"/>
        <v>222.94</v>
      </c>
      <c r="CF6" s="22">
        <f t="shared" si="9"/>
        <v>158.6</v>
      </c>
      <c r="CG6" s="22">
        <f t="shared" si="9"/>
        <v>161.82</v>
      </c>
      <c r="CH6" s="22">
        <f t="shared" si="9"/>
        <v>161.03</v>
      </c>
      <c r="CI6" s="22">
        <f t="shared" si="9"/>
        <v>159.93</v>
      </c>
      <c r="CJ6" s="22">
        <f t="shared" si="9"/>
        <v>162.77000000000001</v>
      </c>
      <c r="CK6" s="21" t="str">
        <f>IF(CK7="","",IF(CK7="-","【-】","【"&amp;SUBSTITUTE(TEXT(CK7,"#,##0.00"),"-","△")&amp;"】"))</f>
        <v>【167.74】</v>
      </c>
      <c r="CL6" s="22">
        <f>IF(CL7="",NA(),CL7)</f>
        <v>52.35</v>
      </c>
      <c r="CM6" s="22">
        <f t="shared" ref="CM6:CU6" si="10">IF(CM7="",NA(),CM7)</f>
        <v>52.61</v>
      </c>
      <c r="CN6" s="22">
        <f t="shared" si="10"/>
        <v>51.93</v>
      </c>
      <c r="CO6" s="22">
        <f t="shared" si="10"/>
        <v>52.47</v>
      </c>
      <c r="CP6" s="22">
        <f t="shared" si="10"/>
        <v>53.12</v>
      </c>
      <c r="CQ6" s="22">
        <f t="shared" si="10"/>
        <v>62.88</v>
      </c>
      <c r="CR6" s="22">
        <f t="shared" si="10"/>
        <v>62.32</v>
      </c>
      <c r="CS6" s="22">
        <f t="shared" si="10"/>
        <v>61.71</v>
      </c>
      <c r="CT6" s="22">
        <f t="shared" si="10"/>
        <v>63.12</v>
      </c>
      <c r="CU6" s="22">
        <f t="shared" si="10"/>
        <v>62.57</v>
      </c>
      <c r="CV6" s="21" t="str">
        <f>IF(CV7="","",IF(CV7="-","【-】","【"&amp;SUBSTITUTE(TEXT(CV7,"#,##0.00"),"-","△")&amp;"】"))</f>
        <v>【60.29】</v>
      </c>
      <c r="CW6" s="22">
        <f>IF(CW7="",NA(),CW7)</f>
        <v>91.54</v>
      </c>
      <c r="CX6" s="22">
        <f t="shared" ref="CX6:DF6" si="11">IF(CX7="",NA(),CX7)</f>
        <v>90.57</v>
      </c>
      <c r="CY6" s="22">
        <f t="shared" si="11"/>
        <v>91.44</v>
      </c>
      <c r="CZ6" s="22">
        <f t="shared" si="11"/>
        <v>89.94</v>
      </c>
      <c r="DA6" s="22">
        <f t="shared" si="11"/>
        <v>88.75</v>
      </c>
      <c r="DB6" s="22">
        <f t="shared" si="11"/>
        <v>90.13</v>
      </c>
      <c r="DC6" s="22">
        <f t="shared" si="11"/>
        <v>90.19</v>
      </c>
      <c r="DD6" s="22">
        <f t="shared" si="11"/>
        <v>90.03</v>
      </c>
      <c r="DE6" s="22">
        <f t="shared" si="11"/>
        <v>90.09</v>
      </c>
      <c r="DF6" s="22">
        <f t="shared" si="11"/>
        <v>90.21</v>
      </c>
      <c r="DG6" s="21" t="str">
        <f>IF(DG7="","",IF(DG7="-","【-】","【"&amp;SUBSTITUTE(TEXT(DG7,"#,##0.00"),"-","△")&amp;"】"))</f>
        <v>【90.12】</v>
      </c>
      <c r="DH6" s="22">
        <f>IF(DH7="",NA(),DH7)</f>
        <v>44.19</v>
      </c>
      <c r="DI6" s="22">
        <f t="shared" ref="DI6:DQ6" si="12">IF(DI7="",NA(),DI7)</f>
        <v>44.99</v>
      </c>
      <c r="DJ6" s="22">
        <f t="shared" si="12"/>
        <v>45.17</v>
      </c>
      <c r="DK6" s="22">
        <f t="shared" si="12"/>
        <v>45.73</v>
      </c>
      <c r="DL6" s="22">
        <f t="shared" si="12"/>
        <v>46.87</v>
      </c>
      <c r="DM6" s="22">
        <f t="shared" si="12"/>
        <v>48.01</v>
      </c>
      <c r="DN6" s="22">
        <f t="shared" si="12"/>
        <v>48.86</v>
      </c>
      <c r="DO6" s="22">
        <f t="shared" si="12"/>
        <v>49.6</v>
      </c>
      <c r="DP6" s="22">
        <f t="shared" si="12"/>
        <v>50.31</v>
      </c>
      <c r="DQ6" s="22">
        <f t="shared" si="12"/>
        <v>50.74</v>
      </c>
      <c r="DR6" s="21" t="str">
        <f>IF(DR7="","",IF(DR7="-","【-】","【"&amp;SUBSTITUTE(TEXT(DR7,"#,##0.00"),"-","△")&amp;"】"))</f>
        <v>【50.88】</v>
      </c>
      <c r="DS6" s="22">
        <f>IF(DS7="",NA(),DS7)</f>
        <v>14.37</v>
      </c>
      <c r="DT6" s="22">
        <f t="shared" ref="DT6:EB6" si="13">IF(DT7="",NA(),DT7)</f>
        <v>15.77</v>
      </c>
      <c r="DU6" s="22">
        <f t="shared" si="13"/>
        <v>17.04</v>
      </c>
      <c r="DV6" s="22">
        <f t="shared" si="13"/>
        <v>18.329999999999998</v>
      </c>
      <c r="DW6" s="22">
        <f t="shared" si="13"/>
        <v>23.04</v>
      </c>
      <c r="DX6" s="22">
        <f t="shared" si="13"/>
        <v>16.600000000000001</v>
      </c>
      <c r="DY6" s="22">
        <f t="shared" si="13"/>
        <v>18.510000000000002</v>
      </c>
      <c r="DZ6" s="22">
        <f t="shared" si="13"/>
        <v>20.49</v>
      </c>
      <c r="EA6" s="22">
        <f t="shared" si="13"/>
        <v>21.34</v>
      </c>
      <c r="EB6" s="22">
        <f t="shared" si="13"/>
        <v>23.27</v>
      </c>
      <c r="EC6" s="21" t="str">
        <f>IF(EC7="","",IF(EC7="-","【-】","【"&amp;SUBSTITUTE(TEXT(EC7,"#,##0.00"),"-","△")&amp;"】"))</f>
        <v>【22.30】</v>
      </c>
      <c r="ED6" s="22">
        <f>IF(ED7="",NA(),ED7)</f>
        <v>0.88</v>
      </c>
      <c r="EE6" s="22">
        <f t="shared" ref="EE6:EM6" si="14">IF(EE7="",NA(),EE7)</f>
        <v>1.1200000000000001</v>
      </c>
      <c r="EF6" s="22">
        <f t="shared" si="14"/>
        <v>1.1200000000000001</v>
      </c>
      <c r="EG6" s="22">
        <f t="shared" si="14"/>
        <v>0.55000000000000004</v>
      </c>
      <c r="EH6" s="22">
        <f t="shared" si="14"/>
        <v>0.63</v>
      </c>
      <c r="EI6" s="22">
        <f t="shared" si="14"/>
        <v>0.65</v>
      </c>
      <c r="EJ6" s="22">
        <f t="shared" si="14"/>
        <v>0.7</v>
      </c>
      <c r="EK6" s="22">
        <f t="shared" si="14"/>
        <v>0.72</v>
      </c>
      <c r="EL6" s="22">
        <f t="shared" si="14"/>
        <v>0.69</v>
      </c>
      <c r="EM6" s="22">
        <f t="shared" si="14"/>
        <v>0.69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12076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50.12</v>
      </c>
      <c r="P7" s="25">
        <v>99.83</v>
      </c>
      <c r="Q7" s="25">
        <v>4015</v>
      </c>
      <c r="R7" s="25">
        <v>165047</v>
      </c>
      <c r="S7" s="25">
        <v>619.34</v>
      </c>
      <c r="T7" s="25">
        <v>266.49</v>
      </c>
      <c r="U7" s="25">
        <v>164070</v>
      </c>
      <c r="V7" s="25">
        <v>362.59</v>
      </c>
      <c r="W7" s="25">
        <v>452.49</v>
      </c>
      <c r="X7" s="25">
        <v>119.89</v>
      </c>
      <c r="Y7" s="25">
        <v>116.68</v>
      </c>
      <c r="Z7" s="25">
        <v>116.45</v>
      </c>
      <c r="AA7" s="25">
        <v>118.35</v>
      </c>
      <c r="AB7" s="25">
        <v>113.25</v>
      </c>
      <c r="AC7" s="25">
        <v>113.95</v>
      </c>
      <c r="AD7" s="25">
        <v>112.62</v>
      </c>
      <c r="AE7" s="25">
        <v>113.35</v>
      </c>
      <c r="AF7" s="25">
        <v>112.36</v>
      </c>
      <c r="AG7" s="25">
        <v>112.26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0.75</v>
      </c>
      <c r="AP7" s="25">
        <v>0.51</v>
      </c>
      <c r="AQ7" s="25">
        <v>0.28999999999999998</v>
      </c>
      <c r="AR7" s="25">
        <v>0.25</v>
      </c>
      <c r="AS7" s="25">
        <v>1.3</v>
      </c>
      <c r="AT7" s="25">
        <v>189.59</v>
      </c>
      <c r="AU7" s="25">
        <v>193.11</v>
      </c>
      <c r="AV7" s="25">
        <v>200.18</v>
      </c>
      <c r="AW7" s="25">
        <v>198.32</v>
      </c>
      <c r="AX7" s="25">
        <v>194.93</v>
      </c>
      <c r="AY7" s="25">
        <v>307.83</v>
      </c>
      <c r="AZ7" s="25">
        <v>318.89</v>
      </c>
      <c r="BA7" s="25">
        <v>309.10000000000002</v>
      </c>
      <c r="BB7" s="25">
        <v>306.08</v>
      </c>
      <c r="BC7" s="25">
        <v>306.14999999999998</v>
      </c>
      <c r="BD7" s="25">
        <v>261.51</v>
      </c>
      <c r="BE7" s="25">
        <v>478.54</v>
      </c>
      <c r="BF7" s="25">
        <v>480.77</v>
      </c>
      <c r="BG7" s="25">
        <v>487.71</v>
      </c>
      <c r="BH7" s="25">
        <v>474.85</v>
      </c>
      <c r="BI7" s="25">
        <v>487.19</v>
      </c>
      <c r="BJ7" s="25">
        <v>295.44</v>
      </c>
      <c r="BK7" s="25">
        <v>290.07</v>
      </c>
      <c r="BL7" s="25">
        <v>290.42</v>
      </c>
      <c r="BM7" s="25">
        <v>294.66000000000003</v>
      </c>
      <c r="BN7" s="25">
        <v>285.27</v>
      </c>
      <c r="BO7" s="25">
        <v>265.16000000000003</v>
      </c>
      <c r="BP7" s="25">
        <v>108.35</v>
      </c>
      <c r="BQ7" s="25">
        <v>106.09</v>
      </c>
      <c r="BR7" s="25">
        <v>105.63</v>
      </c>
      <c r="BS7" s="25">
        <v>109.01</v>
      </c>
      <c r="BT7" s="25">
        <v>103.2</v>
      </c>
      <c r="BU7" s="25">
        <v>106.02</v>
      </c>
      <c r="BV7" s="25">
        <v>104.84</v>
      </c>
      <c r="BW7" s="25">
        <v>106.11</v>
      </c>
      <c r="BX7" s="25">
        <v>103.75</v>
      </c>
      <c r="BY7" s="25">
        <v>105.3</v>
      </c>
      <c r="BZ7" s="25">
        <v>102.35</v>
      </c>
      <c r="CA7" s="25">
        <v>223.76</v>
      </c>
      <c r="CB7" s="25">
        <v>228.97</v>
      </c>
      <c r="CC7" s="25">
        <v>230.44</v>
      </c>
      <c r="CD7" s="25">
        <v>221.29</v>
      </c>
      <c r="CE7" s="25">
        <v>222.94</v>
      </c>
      <c r="CF7" s="25">
        <v>158.6</v>
      </c>
      <c r="CG7" s="25">
        <v>161.82</v>
      </c>
      <c r="CH7" s="25">
        <v>161.03</v>
      </c>
      <c r="CI7" s="25">
        <v>159.93</v>
      </c>
      <c r="CJ7" s="25">
        <v>162.77000000000001</v>
      </c>
      <c r="CK7" s="25">
        <v>167.74</v>
      </c>
      <c r="CL7" s="25">
        <v>52.35</v>
      </c>
      <c r="CM7" s="25">
        <v>52.61</v>
      </c>
      <c r="CN7" s="25">
        <v>51.93</v>
      </c>
      <c r="CO7" s="25">
        <v>52.47</v>
      </c>
      <c r="CP7" s="25">
        <v>53.12</v>
      </c>
      <c r="CQ7" s="25">
        <v>62.88</v>
      </c>
      <c r="CR7" s="25">
        <v>62.32</v>
      </c>
      <c r="CS7" s="25">
        <v>61.71</v>
      </c>
      <c r="CT7" s="25">
        <v>63.12</v>
      </c>
      <c r="CU7" s="25">
        <v>62.57</v>
      </c>
      <c r="CV7" s="25">
        <v>60.29</v>
      </c>
      <c r="CW7" s="25">
        <v>91.54</v>
      </c>
      <c r="CX7" s="25">
        <v>90.57</v>
      </c>
      <c r="CY7" s="25">
        <v>91.44</v>
      </c>
      <c r="CZ7" s="25">
        <v>89.94</v>
      </c>
      <c r="DA7" s="25">
        <v>88.75</v>
      </c>
      <c r="DB7" s="25">
        <v>90.13</v>
      </c>
      <c r="DC7" s="25">
        <v>90.19</v>
      </c>
      <c r="DD7" s="25">
        <v>90.03</v>
      </c>
      <c r="DE7" s="25">
        <v>90.09</v>
      </c>
      <c r="DF7" s="25">
        <v>90.21</v>
      </c>
      <c r="DG7" s="25">
        <v>90.12</v>
      </c>
      <c r="DH7" s="25">
        <v>44.19</v>
      </c>
      <c r="DI7" s="25">
        <v>44.99</v>
      </c>
      <c r="DJ7" s="25">
        <v>45.17</v>
      </c>
      <c r="DK7" s="25">
        <v>45.73</v>
      </c>
      <c r="DL7" s="25">
        <v>46.87</v>
      </c>
      <c r="DM7" s="25">
        <v>48.01</v>
      </c>
      <c r="DN7" s="25">
        <v>48.86</v>
      </c>
      <c r="DO7" s="25">
        <v>49.6</v>
      </c>
      <c r="DP7" s="25">
        <v>50.31</v>
      </c>
      <c r="DQ7" s="25">
        <v>50.74</v>
      </c>
      <c r="DR7" s="25">
        <v>50.88</v>
      </c>
      <c r="DS7" s="25">
        <v>14.37</v>
      </c>
      <c r="DT7" s="25">
        <v>15.77</v>
      </c>
      <c r="DU7" s="25">
        <v>17.04</v>
      </c>
      <c r="DV7" s="25">
        <v>18.329999999999998</v>
      </c>
      <c r="DW7" s="25">
        <v>23.04</v>
      </c>
      <c r="DX7" s="25">
        <v>16.600000000000001</v>
      </c>
      <c r="DY7" s="25">
        <v>18.510000000000002</v>
      </c>
      <c r="DZ7" s="25">
        <v>20.49</v>
      </c>
      <c r="EA7" s="25">
        <v>21.34</v>
      </c>
      <c r="EB7" s="25">
        <v>23.27</v>
      </c>
      <c r="EC7" s="25">
        <v>22.3</v>
      </c>
      <c r="ED7" s="25">
        <v>0.88</v>
      </c>
      <c r="EE7" s="25">
        <v>1.1200000000000001</v>
      </c>
      <c r="EF7" s="25">
        <v>1.1200000000000001</v>
      </c>
      <c r="EG7" s="25">
        <v>0.55000000000000004</v>
      </c>
      <c r="EH7" s="25">
        <v>0.63</v>
      </c>
      <c r="EI7" s="25">
        <v>0.65</v>
      </c>
      <c r="EJ7" s="25">
        <v>0.7</v>
      </c>
      <c r="EK7" s="25">
        <v>0.72</v>
      </c>
      <c r="EL7" s="25">
        <v>0.69</v>
      </c>
      <c r="EM7" s="25">
        <v>0.69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109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obi20161</cp:lastModifiedBy>
  <cp:lastPrinted>2023-01-19T04:11:08Z</cp:lastPrinted>
  <dcterms:created xsi:type="dcterms:W3CDTF">2022-12-01T00:51:02Z</dcterms:created>
  <dcterms:modified xsi:type="dcterms:W3CDTF">2023-01-19T04:15:53Z</dcterms:modified>
  <cp:category/>
</cp:coreProperties>
</file>