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４\財政課\R5.1.16_経営比較分析表\回答\"/>
    </mc:Choice>
  </mc:AlternateContent>
  <workbookProtection workbookAlgorithmName="SHA-512" workbookHashValue="msrZpJlgneAdz1ScKCuTmVyWjYOIRSLZPMYzGHVLU+Lx/ZM+L25oNCHEmzxTn+WLzz6/Kn6u1ToTDKw+G1KXTQ==" workbookSaltValue="O5SE7kk+OLwfBemZa+a9cQ=="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<sst xmlns="http://schemas.openxmlformats.org/spreadsheetml/2006/main" count="231" uniqueCount="116">
  <si>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</si>
  <si>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</si>
  <si>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</si>
  <si>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</si>
  <si>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</si>
  <si>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</si>
  <si>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</si>
  <si>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</si>
  <si>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</si>
  <si>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</si>
  <si>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</si>
  <si>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</si>
  <si>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</si>
  <si>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</si>
  <si>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</si>
  <si>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</si>
  <si>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</si>
  <si>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</si>
  <si>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</si>
  <si>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</si>
  <si>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</si>
  <si>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</si>
  <si>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</si>
  <si>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</si>
  <si>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</si>
  <si>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</si>
  <si>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</si>
  <si>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</si>
  <si>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</si>
  <si>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</si>
  <si>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</si>
  <si>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</si>
  <si>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</si>
  <si>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</si>
  <si>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</si>
  <si>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</si>
  <si>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</si>
  <si>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</si>
  <si>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</si>
  <si>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</si>
  <si>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</si>
  <si>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</si>
  <si>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</si>
  <si>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</si>
  <si>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</si>
  <si>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</si>
  <si>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</si>
  <si>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</si>
  <si>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</si>
  <si>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</si>
  <si>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</si>
  <si>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</si>
  <si>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</si>
  <si>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</si>
  <si>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</si>
  <si>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</si>
  <si>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</si>
  <si>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</si>
  <si>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</si>
  <si>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</si>
  <si>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</si>
  <si>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</si>
  <si>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</si>
  <si>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</si>
  <si>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</si>
  <si>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</si>
  <si>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</si>
  <si>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</si>
  <si>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</si>
  <si>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</si>
  <si>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</si>
  <si>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</si>
  <si>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</si>
  <si>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</si>
  <si>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</si>
  <si>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</si>
  <si>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</si>
  <si>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</si>
  <si>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</si>
  <si>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</si>
  <si>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</si>
  <si>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</si>
  <si>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</si>
  <si>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</si>
  <si>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</si>
  <si>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</si>
  <si>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</si>
  <si>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</si>
  <si>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</si>
  <si>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</si>
  <si>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</si>
  <si>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</si>
  <si>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</si>
  <si>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</si>
  <si>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</si>
  <si>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</si>
  <si>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</si>
  <si>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</si>
  <si>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</si>
  <si>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</si>
  <si>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</si>
  <si>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</si>
  <si>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</si>
  <si>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</si>
  <si>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</si>
  <si>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</si>
  <si>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</si>
  <si>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</si>
  <si>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</si>
  <si>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</si>
  <si>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</si>
  <si>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</si>
  <si>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</si>
  <si>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①経常収支比率は、前年度より2.2ポイント増加し、100％を超えて黒字を維持しています。
　③流動比率は、類似団体平均値を上回っており、短期的な支払い能力は有しています。
　④企業債残高対事業規模比率は、類似団体平均値を下回っています。これまで収入確保や経費削減等により企業債の借入を抑制してきたため、減少傾向で推移しています。
　⑤経費回収率は、100％を上回っており、適切な使用料収入が確保されています。
　⑥汚水処理原価は、類似団体平均値を下回っており、低位で安定して推移しています。
　⑦施設利用率は、類似団体平均値を上回っており、今後も適切な施設規模を維持していきます。
　⑧水洗化率は、類似団体を上回っており、近年は99%程度で推移しています。</t>
    <rPh sb="7" eb="8">
      <t>リツ</t>
    </rPh>
    <rPh sb="10" eb="13">
      <t>ゼンネンド</t>
    </rPh>
    <rPh sb="22" eb="24">
      <t>ゾウカ</t>
    </rPh>
    <rPh sb="34" eb="36">
      <t>クロジ</t>
    </rPh>
    <rPh sb="37" eb="39">
      <t>イジ</t>
    </rPh>
    <rPh sb="55" eb="57">
      <t>ルイジ</t>
    </rPh>
    <rPh sb="57" eb="59">
      <t>ダンタイ</t>
    </rPh>
    <rPh sb="59" eb="61">
      <t>ヘイキン</t>
    </rPh>
    <rPh sb="61" eb="62">
      <t>チ</t>
    </rPh>
    <rPh sb="63" eb="65">
      <t>ウワマワ</t>
    </rPh>
    <rPh sb="143" eb="145">
      <t>カリイレ</t>
    </rPh>
    <rPh sb="146" eb="148">
      <t>ヨクセイ</t>
    </rPh>
    <rPh sb="155" eb="157">
      <t>ゲンショウ</t>
    </rPh>
    <rPh sb="184" eb="186">
      <t>ウワマワ</t>
    </rPh>
    <rPh sb="191" eb="193">
      <t>テキセツ</t>
    </rPh>
    <rPh sb="194" eb="197">
      <t>シヨウリョウ</t>
    </rPh>
    <rPh sb="197" eb="199">
      <t>シュウニュウ</t>
    </rPh>
    <rPh sb="200" eb="202">
      <t>カクホ</t>
    </rPh>
    <rPh sb="236" eb="238">
      <t>テイイ</t>
    </rPh>
    <rPh sb="270" eb="271">
      <t>ウワ</t>
    </rPh>
    <rPh sb="277" eb="279">
      <t>コンゴ</t>
    </rPh>
    <rPh sb="280" eb="282">
      <t>テキセツ</t>
    </rPh>
    <rPh sb="283" eb="285">
      <t>シセツ</t>
    </rPh>
    <rPh sb="285" eb="287">
      <t>キボ</t>
    </rPh>
    <rPh sb="288" eb="290">
      <t>イジ</t>
    </rPh>
    <rPh sb="325" eb="327">
      <t>テイド</t>
    </rPh>
    <phoneticPr fontId="4"/>
  </si>
  <si>
    <t>　①有形固定資産減価償却率は、類似団体平均値を上回っており、施設の老朽化が進んでいます。そのため、施設の状態を適切に把握し、計画的な更新投資を進めます。
　②管渠老朽化率は、類似団体平均値を上回っており、管渠の老朽化が進んでいます。安全性を確認しながら、老朽化の進行度に応じた修繕や再整備を引き続き実施していきます。
　③管渠改善率は、今後施設の老朽化が進んでいく見込みであることから、効率的かつ計画的な下水道施設の更新を進めます。</t>
    <rPh sb="23" eb="25">
      <t>ウワマワ</t>
    </rPh>
    <rPh sb="66" eb="68">
      <t>コウシン</t>
    </rPh>
    <rPh sb="68" eb="70">
      <t>トウシ</t>
    </rPh>
    <rPh sb="97" eb="98">
      <t>ウエ</t>
    </rPh>
    <rPh sb="104" eb="106">
      <t>カンキョ</t>
    </rPh>
    <rPh sb="118" eb="121">
      <t>アンゼンセイ</t>
    </rPh>
    <rPh sb="122" eb="124">
      <t>カクニン</t>
    </rPh>
    <rPh sb="147" eb="148">
      <t>ヒ</t>
    </rPh>
    <rPh sb="149" eb="150">
      <t>ツヅ</t>
    </rPh>
    <rPh sb="171" eb="173">
      <t>コンゴ</t>
    </rPh>
    <rPh sb="173" eb="175">
      <t>シセツ</t>
    </rPh>
    <rPh sb="176" eb="179">
      <t>ロウキュウカ</t>
    </rPh>
    <rPh sb="180" eb="181">
      <t>スス</t>
    </rPh>
    <rPh sb="185" eb="187">
      <t>ミコ</t>
    </rPh>
    <phoneticPr fontId="4"/>
  </si>
  <si>
    <t>　安定的に下水道使用料により汚水処理コストを回収できているとともに、投資規模も適切と考えており、健全な経営状況といえます。
　しかし、人口が減少し使用料の減少が見込まれる一方、施設の更新が必要になるなど、今後の経営は厳しさを増すと予想しています。
　今後も生活に不可欠な下水道サービスを提供し続けるため、中長期的な視点に立った健全な企業経営を行っていきます。</t>
    <rPh sb="53" eb="55">
      <t>ジョウキョウ</t>
    </rPh>
    <rPh sb="75" eb="76">
      <t>リョウ</t>
    </rPh>
    <rPh sb="80" eb="82">
      <t>ミコ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</si>
</sst>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0.05</c:v>
                </c:pt>
                <c:pt idx="2">
                  <c:v>0.05</c:v>
                </c:pt>
                <c:pt idx="3" formatCode="#,##0.00;&quot;△&quot;#,##0.00">
                  <c:v>0</c:v>
                </c:pt>
                <c:pt idx="4">
                  <c:v>0.01</c:v>
                </c:pt>
              </c:numCache>
            </c:numRef>
          </c:val>
          <c:extLst>
            <c:ext xmlns:c16="http://schemas.microsoft.com/office/drawing/2014/chart" uri="{C3380CC4-5D6E-409C-BE32-E72D297353CC}">
              <c16:uniqueId val="{00000000-C498-467F-AA55-AF16553834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C498-467F-AA55-AF16553834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86.52</c:v>
                </c:pt>
                <c:pt idx="1">
                  <c:v>88.97</c:v>
                </c:pt>
                <c:pt idx="2">
                  <c:v>83.5</c:v>
                </c:pt>
                <c:pt idx="3">
                  <c:v>92.08</c:v>
                </c:pt>
                <c:pt idx="4">
                  <c:v>99.48</c:v>
                </c:pt>
              </c:numCache>
            </c:numRef>
          </c:val>
          <c:extLst>
            <c:ext xmlns:c16="http://schemas.microsoft.com/office/drawing/2014/chart" uri="{C3380CC4-5D6E-409C-BE32-E72D297353CC}">
              <c16:uniqueId val="{00000000-657A-420C-B390-A9C2F8B0E2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657A-420C-B390-A9C2F8B0E2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98.73</c:v>
                </c:pt>
                <c:pt idx="1">
                  <c:v>98.68</c:v>
                </c:pt>
                <c:pt idx="2">
                  <c:v>98.87</c:v>
                </c:pt>
                <c:pt idx="3">
                  <c:v>98.97</c:v>
                </c:pt>
                <c:pt idx="4">
                  <c:v>99.05</c:v>
                </c:pt>
              </c:numCache>
            </c:numRef>
          </c:val>
          <c:extLst>
            <c:ext xmlns:c16="http://schemas.microsoft.com/office/drawing/2014/chart" uri="{C3380CC4-5D6E-409C-BE32-E72D297353CC}">
              <c16:uniqueId val="{00000000-9F1D-4F11-8B20-ECC0885958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9F1D-4F11-8B20-ECC0885958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114.74</c:v>
                </c:pt>
                <c:pt idx="1">
                  <c:v>114.79</c:v>
                </c:pt>
                <c:pt idx="2">
                  <c:v>115.4</c:v>
                </c:pt>
                <c:pt idx="3">
                  <c:v>116.06</c:v>
                </c:pt>
                <c:pt idx="4">
                  <c:v>118.29</c:v>
                </c:pt>
              </c:numCache>
            </c:numRef>
          </c:val>
          <c:extLst>
            <c:ext xmlns:c16="http://schemas.microsoft.com/office/drawing/2014/chart" uri="{C3380CC4-5D6E-409C-BE32-E72D297353CC}">
              <c16:uniqueId val="{00000000-C39E-457D-B2FA-1577AEF72A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C39E-457D-B2FA-1577AEF72A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47.97</c:v>
                </c:pt>
                <c:pt idx="1">
                  <c:v>49.64</c:v>
                </c:pt>
                <c:pt idx="2">
                  <c:v>51.37</c:v>
                </c:pt>
                <c:pt idx="3">
                  <c:v>53.08</c:v>
                </c:pt>
                <c:pt idx="4">
                  <c:v>54.62</c:v>
                </c:pt>
              </c:numCache>
            </c:numRef>
          </c:val>
          <c:extLst>
            <c:ext xmlns:c16="http://schemas.microsoft.com/office/drawing/2014/chart" uri="{C3380CC4-5D6E-409C-BE32-E72D297353CC}">
              <c16:uniqueId val="{00000000-9ED4-45F8-9DC5-CCD7053A60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9ED4-45F8-9DC5-CCD7053A60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4.9800000000000004</c:v>
                </c:pt>
                <c:pt idx="1">
                  <c:v>6.15</c:v>
                </c:pt>
                <c:pt idx="2">
                  <c:v>7.16</c:v>
                </c:pt>
                <c:pt idx="3">
                  <c:v>8.81</c:v>
                </c:pt>
                <c:pt idx="4">
                  <c:v>11.1</c:v>
                </c:pt>
              </c:numCache>
            </c:numRef>
          </c:val>
          <c:extLst>
            <c:ext xmlns:c16="http://schemas.microsoft.com/office/drawing/2014/chart" uri="{C3380CC4-5D6E-409C-BE32-E72D297353CC}">
              <c16:uniqueId val="{00000000-6336-43DB-9A37-AE00CCBC07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6336-43DB-9A37-AE00CCBC07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9C-4F28-9F9D-9A649C24DC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869C-4F28-9F9D-9A649C24DC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54.83</c:v>
                </c:pt>
                <c:pt idx="1">
                  <c:v>58.99</c:v>
                </c:pt>
                <c:pt idx="2">
                  <c:v>54.04</c:v>
                </c:pt>
                <c:pt idx="3">
                  <c:v>66.239999999999995</c:v>
                </c:pt>
                <c:pt idx="4">
                  <c:v>77.55</c:v>
                </c:pt>
              </c:numCache>
            </c:numRef>
          </c:val>
          <c:extLst>
            <c:ext xmlns:c16="http://schemas.microsoft.com/office/drawing/2014/chart" uri="{C3380CC4-5D6E-409C-BE32-E72D297353CC}">
              <c16:uniqueId val="{00000000-2852-45B3-ABB5-1006F69454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2852-45B3-ABB5-1006F69454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519.36</c:v>
                </c:pt>
                <c:pt idx="1">
                  <c:v>485.73</c:v>
                </c:pt>
                <c:pt idx="2">
                  <c:v>450.57</c:v>
                </c:pt>
                <c:pt idx="3">
                  <c:v>420.52</c:v>
                </c:pt>
                <c:pt idx="4">
                  <c:v>386.04</c:v>
                </c:pt>
              </c:numCache>
            </c:numRef>
          </c:val>
          <c:extLst>
            <c:ext xmlns:c16="http://schemas.microsoft.com/office/drawing/2014/chart" uri="{C3380CC4-5D6E-409C-BE32-E72D297353CC}">
              <c16:uniqueId val="{00000000-AEF9-4B80-8213-7689C005E6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AEF9-4B80-8213-7689C005E6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123.89</c:v>
                </c:pt>
                <c:pt idx="1">
                  <c:v>121.84</c:v>
                </c:pt>
                <c:pt idx="2">
                  <c:v>122.52</c:v>
                </c:pt>
                <c:pt idx="3">
                  <c:v>123.51</c:v>
                </c:pt>
                <c:pt idx="4">
                  <c:v>124.58</c:v>
                </c:pt>
              </c:numCache>
            </c:numRef>
          </c:val>
          <c:extLst>
            <c:ext xmlns:c16="http://schemas.microsoft.com/office/drawing/2014/chart" uri="{C3380CC4-5D6E-409C-BE32-E72D297353CC}">
              <c16:uniqueId val="{00000000-479A-42CE-B1CB-2813D44A8F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479A-42CE-B1CB-2813D44A8F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132.09</c:v>
                </c:pt>
                <c:pt idx="1">
                  <c:v>134.25</c:v>
                </c:pt>
                <c:pt idx="2">
                  <c:v>133.63</c:v>
                </c:pt>
                <c:pt idx="3">
                  <c:v>131.22999999999999</c:v>
                </c:pt>
                <c:pt idx="4">
                  <c:v>130.25</c:v>
                </c:pt>
              </c:numCache>
            </c:numRef>
          </c:val>
          <c:extLst>
            <c:ext xmlns:c16="http://schemas.microsoft.com/office/drawing/2014/chart" uri="{C3380CC4-5D6E-409C-BE32-E72D297353CC}">
              <c16:uniqueId val="{00000000-3531-4F39-8CF6-EC910FFF96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3531-4F39-8CF6-EC910FFF96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帯広市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165047</v>
      </c>
      <c r="AM8" s="37"/>
      <c r="AN8" s="37"/>
      <c r="AO8" s="37"/>
      <c r="AP8" s="37"/>
      <c r="AQ8" s="37"/>
      <c r="AR8" s="37"/>
      <c r="AS8" s="37"/>
      <c r="AT8" s="38">
        <f>データ!T6</f>
        <v>619.34</v>
      </c>
      <c r="AU8" s="38"/>
      <c r="AV8" s="38"/>
      <c r="AW8" s="38"/>
      <c r="AX8" s="38"/>
      <c r="AY8" s="38"/>
      <c r="AZ8" s="38"/>
      <c r="BA8" s="38"/>
      <c r="BB8" s="38">
        <f>データ!U6</f>
        <v>266.49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66.33</v>
      </c>
      <c r="J10" s="38"/>
      <c r="K10" s="38"/>
      <c r="L10" s="38"/>
      <c r="M10" s="38"/>
      <c r="N10" s="38"/>
      <c r="O10" s="38"/>
      <c r="P10" s="38">
        <f>データ!P6</f>
        <v>95.94</v>
      </c>
      <c r="Q10" s="38"/>
      <c r="R10" s="38"/>
      <c r="S10" s="38"/>
      <c r="T10" s="38"/>
      <c r="U10" s="38"/>
      <c r="V10" s="38"/>
      <c r="W10" s="38">
        <f>データ!Q6</f>
        <v>69.680000000000007</v>
      </c>
      <c r="X10" s="38"/>
      <c r="Y10" s="38"/>
      <c r="Z10" s="38"/>
      <c r="AA10" s="38"/>
      <c r="AB10" s="38"/>
      <c r="AC10" s="38"/>
      <c r="AD10" s="37">
        <f>データ!R6</f>
        <v>2970</v>
      </c>
      <c r="AE10" s="37"/>
      <c r="AF10" s="37"/>
      <c r="AG10" s="37"/>
      <c r="AH10" s="37"/>
      <c r="AI10" s="37"/>
      <c r="AJ10" s="37"/>
      <c r="AK10" s="2"/>
      <c r="AL10" s="37">
        <f>データ!V6</f>
        <v>157669</v>
      </c>
      <c r="AM10" s="37"/>
      <c r="AN10" s="37"/>
      <c r="AO10" s="37"/>
      <c r="AP10" s="37"/>
      <c r="AQ10" s="37"/>
      <c r="AR10" s="37"/>
      <c r="AS10" s="37"/>
      <c r="AT10" s="38">
        <f>データ!W6</f>
        <v>42.27</v>
      </c>
      <c r="AU10" s="38"/>
      <c r="AV10" s="38"/>
      <c r="AW10" s="38"/>
      <c r="AX10" s="38"/>
      <c r="AY10" s="38"/>
      <c r="AZ10" s="38"/>
      <c r="BA10" s="38"/>
      <c r="BB10" s="38">
        <f>データ!X6</f>
        <v>3730.04</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113</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1"/>
      <c r="BM60" s="72"/>
      <c r="BN60" s="72"/>
      <c r="BO60" s="72"/>
      <c r="BP60" s="72"/>
      <c r="BQ60" s="72"/>
      <c r="BR60" s="72"/>
      <c r="BS60" s="72"/>
      <c r="BT60" s="72"/>
      <c r="BU60" s="72"/>
      <c r="BV60" s="72"/>
      <c r="BW60" s="72"/>
      <c r="BX60" s="72"/>
      <c r="BY60" s="72"/>
      <c r="BZ60" s="73"/>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JVBHbEys2mClSTtB0d+s6jl8LRMLaapDsTmUZc76b39bfBblVHjl9XykNDy2Eu+8SDZUoAjstVHFV9BX0QYeQ==" saltValue="CgwrdaBNfJnvOQZ08+Iz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12076</v>
      </c>
      <c r="D6" s="19">
        <f t="shared" si="3"/>
        <v>46</v>
      </c>
      <c r="E6" s="19">
        <f t="shared" si="3"/>
        <v>17</v>
      </c>
      <c r="F6" s="19">
        <f t="shared" si="3"/>
        <v>1</v>
      </c>
      <c r="G6" s="19">
        <f t="shared" si="3"/>
        <v>0</v>
      </c>
      <c r="H6" s="19" t="str">
        <f t="shared" si="3"/>
        <v>北海道　帯広市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66.33</v>
      </c>
      <c r="P6" s="20">
        <f t="shared" si="3"/>
        <v>95.94</v>
      </c>
      <c r="Q6" s="20">
        <f t="shared" si="3"/>
        <v>69.680000000000007</v>
      </c>
      <c r="R6" s="20">
        <f t="shared" si="3"/>
        <v>2970</v>
      </c>
      <c r="S6" s="20">
        <f t="shared" si="3"/>
        <v>165047</v>
      </c>
      <c r="T6" s="20">
        <f t="shared" si="3"/>
        <v>619.34</v>
      </c>
      <c r="U6" s="20">
        <f t="shared" si="3"/>
        <v>266.49</v>
      </c>
      <c r="V6" s="20">
        <f t="shared" si="3"/>
        <v>157669</v>
      </c>
      <c r="W6" s="20">
        <f t="shared" si="3"/>
        <v>42.27</v>
      </c>
      <c r="X6" s="20">
        <f t="shared" si="3"/>
        <v>3730.04</v>
      </c>
      <c r="Y6" s="21">
        <f>IF(Y7="",NA(),Y7)</f>
        <v>114.74</v>
      </c>
      <c r="Z6" s="21">
        <f t="shared" ref="Z6:AH6" si="4">IF(Z7="",NA(),Z7)</f>
        <v>114.79</v>
      </c>
      <c r="AA6" s="21">
        <f t="shared" si="4"/>
        <v>115.4</v>
      </c>
      <c r="AB6" s="21">
        <f t="shared" si="4"/>
        <v>116.06</v>
      </c>
      <c r="AC6" s="21">
        <f t="shared" si="4"/>
        <v>118.29</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54.83</v>
      </c>
      <c r="AV6" s="21">
        <f t="shared" ref="AV6:BD6" si="6">IF(AV7="",NA(),AV7)</f>
        <v>58.99</v>
      </c>
      <c r="AW6" s="21">
        <f t="shared" si="6"/>
        <v>54.04</v>
      </c>
      <c r="AX6" s="21">
        <f t="shared" si="6"/>
        <v>66.239999999999995</v>
      </c>
      <c r="AY6" s="21">
        <f t="shared" si="6"/>
        <v>77.55</v>
      </c>
      <c r="AZ6" s="21">
        <f t="shared" si="6"/>
        <v>58.04</v>
      </c>
      <c r="BA6" s="21">
        <f t="shared" si="6"/>
        <v>62.12</v>
      </c>
      <c r="BB6" s="21">
        <f t="shared" si="6"/>
        <v>61.57</v>
      </c>
      <c r="BC6" s="21">
        <f t="shared" si="6"/>
        <v>60.82</v>
      </c>
      <c r="BD6" s="21">
        <f t="shared" si="6"/>
        <v>63.48</v>
      </c>
      <c r="BE6" s="20" t="str">
        <f>IF(BE7="","",IF(BE7="-","【-】","【"&amp;SUBSTITUTE(TEXT(BE7,"#,##0.00"),"-","△")&amp;"】"))</f>
        <v>【71.39】</v>
      </c>
      <c r="BF6" s="21">
        <f>IF(BF7="",NA(),BF7)</f>
        <v>519.36</v>
      </c>
      <c r="BG6" s="21">
        <f t="shared" ref="BG6:BO6" si="7">IF(BG7="",NA(),BG7)</f>
        <v>485.73</v>
      </c>
      <c r="BH6" s="21">
        <f t="shared" si="7"/>
        <v>450.57</v>
      </c>
      <c r="BI6" s="21">
        <f t="shared" si="7"/>
        <v>420.52</v>
      </c>
      <c r="BJ6" s="21">
        <f t="shared" si="7"/>
        <v>386.04</v>
      </c>
      <c r="BK6" s="21">
        <f t="shared" si="7"/>
        <v>917.29</v>
      </c>
      <c r="BL6" s="21">
        <f t="shared" si="7"/>
        <v>875.53</v>
      </c>
      <c r="BM6" s="21">
        <f t="shared" si="7"/>
        <v>867.39</v>
      </c>
      <c r="BN6" s="21">
        <f t="shared" si="7"/>
        <v>920.83</v>
      </c>
      <c r="BO6" s="21">
        <f t="shared" si="7"/>
        <v>874.02</v>
      </c>
      <c r="BP6" s="20" t="str">
        <f>IF(BP7="","",IF(BP7="-","【-】","【"&amp;SUBSTITUTE(TEXT(BP7,"#,##0.00"),"-","△")&amp;"】"))</f>
        <v>【669.11】</v>
      </c>
      <c r="BQ6" s="21">
        <f>IF(BQ7="",NA(),BQ7)</f>
        <v>123.89</v>
      </c>
      <c r="BR6" s="21">
        <f t="shared" ref="BR6:BZ6" si="8">IF(BR7="",NA(),BR7)</f>
        <v>121.84</v>
      </c>
      <c r="BS6" s="21">
        <f t="shared" si="8"/>
        <v>122.52</v>
      </c>
      <c r="BT6" s="21">
        <f t="shared" si="8"/>
        <v>123.51</v>
      </c>
      <c r="BU6" s="21">
        <f t="shared" si="8"/>
        <v>124.58</v>
      </c>
      <c r="BV6" s="21">
        <f t="shared" si="8"/>
        <v>99.67</v>
      </c>
      <c r="BW6" s="21">
        <f t="shared" si="8"/>
        <v>99.83</v>
      </c>
      <c r="BX6" s="21">
        <f t="shared" si="8"/>
        <v>100.91</v>
      </c>
      <c r="BY6" s="21">
        <f t="shared" si="8"/>
        <v>99.82</v>
      </c>
      <c r="BZ6" s="21">
        <f t="shared" si="8"/>
        <v>100.32</v>
      </c>
      <c r="CA6" s="20" t="str">
        <f>IF(CA7="","",IF(CA7="-","【-】","【"&amp;SUBSTITUTE(TEXT(CA7,"#,##0.00"),"-","△")&amp;"】"))</f>
        <v>【99.73】</v>
      </c>
      <c r="CB6" s="21">
        <f>IF(CB7="",NA(),CB7)</f>
        <v>132.09</v>
      </c>
      <c r="CC6" s="21">
        <f t="shared" ref="CC6:CK6" si="9">IF(CC7="",NA(),CC7)</f>
        <v>134.25</v>
      </c>
      <c r="CD6" s="21">
        <f t="shared" si="9"/>
        <v>133.63</v>
      </c>
      <c r="CE6" s="21">
        <f t="shared" si="9"/>
        <v>131.22999999999999</v>
      </c>
      <c r="CF6" s="21">
        <f t="shared" si="9"/>
        <v>130.25</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86.52</v>
      </c>
      <c r="CN6" s="21">
        <f t="shared" ref="CN6:CV6" si="10">IF(CN7="",NA(),CN7)</f>
        <v>88.97</v>
      </c>
      <c r="CO6" s="21">
        <f t="shared" si="10"/>
        <v>83.5</v>
      </c>
      <c r="CP6" s="21">
        <f t="shared" si="10"/>
        <v>92.08</v>
      </c>
      <c r="CQ6" s="21">
        <f t="shared" si="10"/>
        <v>99.48</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98.73</v>
      </c>
      <c r="CY6" s="21">
        <f t="shared" ref="CY6:DG6" si="11">IF(CY7="",NA(),CY7)</f>
        <v>98.68</v>
      </c>
      <c r="CZ6" s="21">
        <f t="shared" si="11"/>
        <v>98.87</v>
      </c>
      <c r="DA6" s="21">
        <f t="shared" si="11"/>
        <v>98.97</v>
      </c>
      <c r="DB6" s="21">
        <f t="shared" si="11"/>
        <v>99.05</v>
      </c>
      <c r="DC6" s="21">
        <f t="shared" si="11"/>
        <v>93.86</v>
      </c>
      <c r="DD6" s="21">
        <f t="shared" si="11"/>
        <v>93.96</v>
      </c>
      <c r="DE6" s="21">
        <f t="shared" si="11"/>
        <v>94.06</v>
      </c>
      <c r="DF6" s="21">
        <f t="shared" si="11"/>
        <v>94.41</v>
      </c>
      <c r="DG6" s="21">
        <f t="shared" si="11"/>
        <v>94.43</v>
      </c>
      <c r="DH6" s="20" t="str">
        <f>IF(DH7="","",IF(DH7="-","【-】","【"&amp;SUBSTITUTE(TEXT(DH7,"#,##0.00"),"-","△")&amp;"】"))</f>
        <v>【95.72】</v>
      </c>
      <c r="DI6" s="21">
        <f>IF(DI7="",NA(),DI7)</f>
        <v>47.97</v>
      </c>
      <c r="DJ6" s="21">
        <f t="shared" ref="DJ6:DR6" si="12">IF(DJ7="",NA(),DJ7)</f>
        <v>49.64</v>
      </c>
      <c r="DK6" s="21">
        <f t="shared" si="12"/>
        <v>51.37</v>
      </c>
      <c r="DL6" s="21">
        <f t="shared" si="12"/>
        <v>53.08</v>
      </c>
      <c r="DM6" s="21">
        <f t="shared" si="12"/>
        <v>54.62</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4.9800000000000004</v>
      </c>
      <c r="DU6" s="21">
        <f t="shared" ref="DU6:EC6" si="13">IF(DU7="",NA(),DU7)</f>
        <v>6.15</v>
      </c>
      <c r="DV6" s="21">
        <f t="shared" si="13"/>
        <v>7.16</v>
      </c>
      <c r="DW6" s="21">
        <f t="shared" si="13"/>
        <v>8.81</v>
      </c>
      <c r="DX6" s="21">
        <f t="shared" si="13"/>
        <v>11.1</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0.11</v>
      </c>
      <c r="EF6" s="21">
        <f t="shared" ref="EF6:EN6" si="14">IF(EF7="",NA(),EF7)</f>
        <v>0.05</v>
      </c>
      <c r="EG6" s="21">
        <f t="shared" si="14"/>
        <v>0.05</v>
      </c>
      <c r="EH6" s="20">
        <f t="shared" si="14"/>
        <v>0</v>
      </c>
      <c r="EI6" s="21">
        <f t="shared" si="14"/>
        <v>0.01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12076</v>
      </c>
      <c r="D7" s="23">
        <v>46</v>
      </c>
      <c r="E7" s="23">
        <v>17</v>
      </c>
      <c r="F7" s="23">
        <v>1</v>
      </c>
      <c r="G7" s="23">
        <v>0</v>
      </c>
      <c r="H7" s="23" t="s">
        <v>96</v>
      </c>
      <c r="I7" s="23" t="s">
        <v>97</v>
      </c>
      <c r="J7" s="23" t="s">
        <v>98</v>
      </c>
      <c r="K7" s="23" t="s">
        <v>99</v>
      </c>
      <c r="L7" s="23" t="s">
        <v>100</v>
      </c>
      <c r="M7" s="23" t="s">
        <v>101</v>
      </c>
      <c r="N7" s="24" t="s">
        <v>102</v>
      </c>
      <c r="O7" s="24">
        <v>66.33</v>
      </c>
      <c r="P7" s="24">
        <v>95.94</v>
      </c>
      <c r="Q7" s="24">
        <v>69.680000000000007</v>
      </c>
      <c r="R7" s="24">
        <v>2970</v>
      </c>
      <c r="S7" s="24">
        <v>165047</v>
      </c>
      <c r="T7" s="24">
        <v>619.34</v>
      </c>
      <c r="U7" s="24">
        <v>266.49</v>
      </c>
      <c r="V7" s="24">
        <v>157669</v>
      </c>
      <c r="W7" s="24">
        <v>42.27</v>
      </c>
      <c r="X7" s="24">
        <v>3730.04</v>
      </c>
      <c r="Y7" s="24">
        <v>114.74</v>
      </c>
      <c r="Z7" s="24">
        <v>114.79</v>
      </c>
      <c r="AA7" s="24">
        <v>115.4</v>
      </c>
      <c r="AB7" s="24">
        <v>116.06</v>
      </c>
      <c r="AC7" s="24">
        <v>118.29</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54.83</v>
      </c>
      <c r="AV7" s="24">
        <v>58.99</v>
      </c>
      <c r="AW7" s="24">
        <v>54.04</v>
      </c>
      <c r="AX7" s="24">
        <v>66.239999999999995</v>
      </c>
      <c r="AY7" s="24">
        <v>77.55</v>
      </c>
      <c r="AZ7" s="24">
        <v>58.04</v>
      </c>
      <c r="BA7" s="24">
        <v>62.12</v>
      </c>
      <c r="BB7" s="24">
        <v>61.57</v>
      </c>
      <c r="BC7" s="24">
        <v>60.82</v>
      </c>
      <c r="BD7" s="24">
        <v>63.48</v>
      </c>
      <c r="BE7" s="24">
        <v>71.39</v>
      </c>
      <c r="BF7" s="24">
        <v>519.36</v>
      </c>
      <c r="BG7" s="24">
        <v>485.73</v>
      </c>
      <c r="BH7" s="24">
        <v>450.57</v>
      </c>
      <c r="BI7" s="24">
        <v>420.52</v>
      </c>
      <c r="BJ7" s="24">
        <v>386.04</v>
      </c>
      <c r="BK7" s="24">
        <v>917.29</v>
      </c>
      <c r="BL7" s="24">
        <v>875.53</v>
      </c>
      <c r="BM7" s="24">
        <v>867.39</v>
      </c>
      <c r="BN7" s="24">
        <v>920.83</v>
      </c>
      <c r="BO7" s="24">
        <v>874.02</v>
      </c>
      <c r="BP7" s="24">
        <v>669.11</v>
      </c>
      <c r="BQ7" s="24">
        <v>123.89</v>
      </c>
      <c r="BR7" s="24">
        <v>121.84</v>
      </c>
      <c r="BS7" s="24">
        <v>122.52</v>
      </c>
      <c r="BT7" s="24">
        <v>123.51</v>
      </c>
      <c r="BU7" s="24">
        <v>124.58</v>
      </c>
      <c r="BV7" s="24">
        <v>99.67</v>
      </c>
      <c r="BW7" s="24">
        <v>99.83</v>
      </c>
      <c r="BX7" s="24">
        <v>100.91</v>
      </c>
      <c r="BY7" s="24">
        <v>99.82</v>
      </c>
      <c r="BZ7" s="24">
        <v>100.32</v>
      </c>
      <c r="CA7" s="24">
        <v>99.73</v>
      </c>
      <c r="CB7" s="24">
        <v>132.09</v>
      </c>
      <c r="CC7" s="24">
        <v>134.25</v>
      </c>
      <c r="CD7" s="24">
        <v>133.63</v>
      </c>
      <c r="CE7" s="24">
        <v>131.22999999999999</v>
      </c>
      <c r="CF7" s="24">
        <v>130.25</v>
      </c>
      <c r="CG7" s="24">
        <v>159.6</v>
      </c>
      <c r="CH7" s="24">
        <v>158.94</v>
      </c>
      <c r="CI7" s="24">
        <v>158.04</v>
      </c>
      <c r="CJ7" s="24">
        <v>156.77000000000001</v>
      </c>
      <c r="CK7" s="24">
        <v>157.63999999999999</v>
      </c>
      <c r="CL7" s="24">
        <v>134.97999999999999</v>
      </c>
      <c r="CM7" s="24">
        <v>86.52</v>
      </c>
      <c r="CN7" s="24">
        <v>88.97</v>
      </c>
      <c r="CO7" s="24">
        <v>83.5</v>
      </c>
      <c r="CP7" s="24">
        <v>92.08</v>
      </c>
      <c r="CQ7" s="24">
        <v>99.48</v>
      </c>
      <c r="CR7" s="24">
        <v>66.34</v>
      </c>
      <c r="CS7" s="24">
        <v>67.069999999999993</v>
      </c>
      <c r="CT7" s="24">
        <v>66.78</v>
      </c>
      <c r="CU7" s="24">
        <v>67</v>
      </c>
      <c r="CV7" s="24">
        <v>66.650000000000006</v>
      </c>
      <c r="CW7" s="24">
        <v>59.99</v>
      </c>
      <c r="CX7" s="24">
        <v>98.73</v>
      </c>
      <c r="CY7" s="24">
        <v>98.68</v>
      </c>
      <c r="CZ7" s="24">
        <v>98.87</v>
      </c>
      <c r="DA7" s="24">
        <v>98.97</v>
      </c>
      <c r="DB7" s="24">
        <v>99.05</v>
      </c>
      <c r="DC7" s="24">
        <v>93.86</v>
      </c>
      <c r="DD7" s="24">
        <v>93.96</v>
      </c>
      <c r="DE7" s="24">
        <v>94.06</v>
      </c>
      <c r="DF7" s="24">
        <v>94.41</v>
      </c>
      <c r="DG7" s="24">
        <v>94.43</v>
      </c>
      <c r="DH7" s="24">
        <v>95.72</v>
      </c>
      <c r="DI7" s="24">
        <v>47.97</v>
      </c>
      <c r="DJ7" s="24">
        <v>49.64</v>
      </c>
      <c r="DK7" s="24">
        <v>51.37</v>
      </c>
      <c r="DL7" s="24">
        <v>53.08</v>
      </c>
      <c r="DM7" s="24">
        <v>54.62</v>
      </c>
      <c r="DN7" s="24">
        <v>31.19</v>
      </c>
      <c r="DO7" s="24">
        <v>33.090000000000003</v>
      </c>
      <c r="DP7" s="24">
        <v>34.33</v>
      </c>
      <c r="DQ7" s="24">
        <v>34.15</v>
      </c>
      <c r="DR7" s="24">
        <v>35.53</v>
      </c>
      <c r="DS7" s="24">
        <v>38.17</v>
      </c>
      <c r="DT7" s="24">
        <v>4.9800000000000004</v>
      </c>
      <c r="DU7" s="24">
        <v>6.15</v>
      </c>
      <c r="DV7" s="24">
        <v>7.16</v>
      </c>
      <c r="DW7" s="24">
        <v>8.81</v>
      </c>
      <c r="DX7" s="24">
        <v>11.1</v>
      </c>
      <c r="DY7" s="24">
        <v>4.3099999999999996</v>
      </c>
      <c r="DZ7" s="24">
        <v>5.04</v>
      </c>
      <c r="EA7" s="24">
        <v>5.1100000000000003</v>
      </c>
      <c r="EB7" s="24">
        <v>5.18</v>
      </c>
      <c r="EC7" s="24">
        <v>6.01</v>
      </c>
      <c r="ED7" s="24">
        <v>6.54</v>
      </c>
      <c r="EE7" s="24">
        <v>0.11</v>
      </c>
      <c r="EF7" s="24">
        <v>0.05</v>
      </c>
      <c r="EG7" s="24">
        <v>0.05</v>
      </c>
      <c r="EH7" s="24">
        <v>0</v>
      </c>
      <c r="EI7" s="24">
        <v>0.01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obi20160</cp:lastModifiedBy>
  <cp:lastPrinted>2023-01-25T06:13:13Z</cp:lastPrinted>
  <dcterms:created xsi:type="dcterms:W3CDTF">2023-01-12T23:25:44Z</dcterms:created>
  <dcterms:modified xsi:type="dcterms:W3CDTF">2023-01-25T06:14:26Z</dcterms:modified>
  <cp:category/>
</cp:coreProperties>
</file>