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３\財政課\R4.1.11_経営比較分析表\回答\"/>
    </mc:Choice>
  </mc:AlternateContent>
  <workbookProtection workbookAlgorithmName="SHA-512" workbookHashValue="xhyB9eXKJcJKmEoeCfNyjKGRCVjX9wf9EK1+PVMFBQJV49oqjcClXunJgjNs7quVHrJNWn9tPTZ4pHM6vPxgXg==" workbookSaltValue="eeoBaWeAlRMJXz1maBp0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<sst xmlns="http://schemas.openxmlformats.org/spreadsheetml/2006/main" count="234" uniqueCount="118">
  <si>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</si>
  <si>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</si>
  <si>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</si>
  <si>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</si>
  <si>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</si>
  <si>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</si>
  <si>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</si>
  <si>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</si>
  <si>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</si>
  <si>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</si>
  <si>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</si>
  <si>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</si>
  <si>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</si>
  <si>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</si>
  <si>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</si>
  <si>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</si>
  <si>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</si>
  <si>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</si>
  <si>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</si>
  <si>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</si>
  <si>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</si>
  <si>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</si>
  <si>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</si>
  <si>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</si>
  <si>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</si>
  <si>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</si>
  <si>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</si>
  <si>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</si>
  <si>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</si>
  <si>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</si>
  <si>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</si>
  <si>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</si>
  <si>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</si>
  <si>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</si>
  <si>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</si>
  <si>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</si>
  <si>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</si>
  <si>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</si>
  <si>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</si>
  <si>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</si>
  <si>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</si>
  <si>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</si>
  <si>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</si>
  <si>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</si>
  <si>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</si>
  <si>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</si>
  <si>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</si>
  <si>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</si>
  <si>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</si>
  <si>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</si>
  <si>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</si>
  <si>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</si>
  <si>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</si>
  <si>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</si>
  <si>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</si>
  <si>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</si>
  <si>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</si>
  <si>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</si>
  <si>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</si>
  <si>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</si>
  <si>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</si>
  <si>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</si>
  <si>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</si>
  <si>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</si>
  <si>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</si>
  <si>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</si>
  <si>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</si>
  <si>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</si>
  <si>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</si>
  <si>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</si>
  <si>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</si>
  <si>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</si>
  <si>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</si>
  <si>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</si>
  <si>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</si>
  <si>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</si>
  <si>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</si>
  <si>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</si>
  <si>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</si>
  <si>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</si>
  <si>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</si>
  <si>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</si>
  <si>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</si>
  <si>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</si>
  <si>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</si>
  <si>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</si>
  <si>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</si>
  <si>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</si>
  <si>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</si>
  <si>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</si>
  <si>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</si>
  <si>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</si>
  <si>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</si>
  <si>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</si>
  <si>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</si>
  <si>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</si>
  <si>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</si>
  <si>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</si>
  <si>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</si>
  <si>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</si>
  <si>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</si>
  <si>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</si>
  <si>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</si>
  <si>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</si>
  <si>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</si>
  <si>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</si>
  <si>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</si>
  <si>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</si>
  <si>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</si>
  <si>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</si>
  <si>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</si>
  <si>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</si>
  <si>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</si>
  <si>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</si>
  <si>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</si>
  <si>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①経常収支比率は、市（一般会計）から収支不足額の補助を受けているため、100％を超えて推移し、類似団体平均値より高く推移していています。
　③流動比率は、類似団体平均値を上回っており、100％を維持しているため、短期的な支払い能力は有しています。
　④企業債残高対事業規模比率は、類似団体平均値を上回っていますが、企業債残高は減少しています。
　⑤経費回収率は、市の政策として下水道使用料単価を市内一律としており、類似団体平均値より低く推移しています。
　⑥汚水処理原価は、対象戸数が少なく、建設費等が高額となる区域を対象としており、類似団体平均値を上回っています。
　⑦施設利用率は、地方公営企業決算状況調査表作成要領の変更に伴い、平成30年度から流域関連下水道の施設利用率については算出しないこととなっています。
　⑧水洗化率は、類似団体を上回っており、近年は約98%程度で推移しています。</t>
    <rPh sb="87" eb="88">
      <t>ウエ</t>
    </rPh>
    <rPh sb="99" eb="101">
      <t>イジ</t>
    </rPh>
    <rPh sb="108" eb="110">
      <t>タンキ</t>
    </rPh>
    <rPh sb="110" eb="111">
      <t>テキ</t>
    </rPh>
    <rPh sb="151" eb="152">
      <t>ウエ</t>
    </rPh>
    <rPh sb="160" eb="162">
      <t>キギョウ</t>
    </rPh>
    <rPh sb="162" eb="163">
      <t>サイ</t>
    </rPh>
    <rPh sb="163" eb="165">
      <t>ザンダカ</t>
    </rPh>
    <rPh sb="166" eb="168">
      <t>ゲンショウ</t>
    </rPh>
    <rPh sb="242" eb="244">
      <t>タイショウ</t>
    </rPh>
    <rPh sb="244" eb="246">
      <t>コスウ</t>
    </rPh>
    <rPh sb="247" eb="248">
      <t>スク</t>
    </rPh>
    <rPh sb="251" eb="254">
      <t>ケンセツヒ</t>
    </rPh>
    <rPh sb="254" eb="255">
      <t>トウ</t>
    </rPh>
    <rPh sb="256" eb="258">
      <t>コウガク</t>
    </rPh>
    <rPh sb="261" eb="263">
      <t>クイキ</t>
    </rPh>
    <rPh sb="264" eb="266">
      <t>タイショウ</t>
    </rPh>
    <rPh sb="280" eb="281">
      <t>ウエ</t>
    </rPh>
    <rPh sb="299" eb="301">
      <t>チホウ</t>
    </rPh>
    <rPh sb="301" eb="303">
      <t>コウエイ</t>
    </rPh>
    <rPh sb="303" eb="305">
      <t>キギョウ</t>
    </rPh>
    <rPh sb="305" eb="307">
      <t>ケッサン</t>
    </rPh>
    <rPh sb="307" eb="309">
      <t>ジョウキョウ</t>
    </rPh>
    <rPh sb="309" eb="311">
      <t>チョウサ</t>
    </rPh>
    <rPh sb="311" eb="312">
      <t>ヒョウ</t>
    </rPh>
    <rPh sb="312" eb="314">
      <t>サクセイ</t>
    </rPh>
    <rPh sb="314" eb="316">
      <t>ヨウリョウ</t>
    </rPh>
    <rPh sb="317" eb="319">
      <t>ヘンコウ</t>
    </rPh>
    <rPh sb="320" eb="321">
      <t>トモナ</t>
    </rPh>
    <rPh sb="331" eb="333">
      <t>リュウイキ</t>
    </rPh>
    <rPh sb="333" eb="335">
      <t>カンレン</t>
    </rPh>
    <rPh sb="335" eb="338">
      <t>ゲスイドウ</t>
    </rPh>
    <rPh sb="339" eb="341">
      <t>シセツ</t>
    </rPh>
    <rPh sb="341" eb="343">
      <t>リヨウ</t>
    </rPh>
    <rPh sb="343" eb="344">
      <t>リツ</t>
    </rPh>
    <rPh sb="349" eb="351">
      <t>サンシュツ</t>
    </rPh>
    <phoneticPr fontId="15"/>
  </si>
  <si>
    <t>　①有形固定資産減価償却率は、類似団体平均値を上回っていますが、法定耐用年数を超える管渠は現在、存在していません。
　②管渠老朽化率は、平成10年度より供用を開始しているため、法定耐用年数を超える管渠は現在、存在していません。
　③管渠改善率は、平成10年度より供用を開始しているため、法定耐用年数を超える管渠は現在、存在していません。</t>
    <rPh sb="32" eb="38">
      <t>ホウテイタイヨウネンスウ</t>
    </rPh>
    <rPh sb="39" eb="40">
      <t>コ</t>
    </rPh>
    <rPh sb="42" eb="44">
      <t>カンキョ</t>
    </rPh>
    <rPh sb="45" eb="47">
      <t>ゲンザイ</t>
    </rPh>
    <rPh sb="48" eb="50">
      <t>ソンザイ</t>
    </rPh>
    <phoneticPr fontId="15"/>
  </si>
  <si>
    <t>　対象区域の生活改善を目的に、市の政策として下水道使用料単価を市内一律としているため、収支不足額については一般会計から補助を受けて賄っている状態です。
　今後も生活に不可欠な下水道サービスを提供し続けるため、収支改善に努めながら、中長期的な視点に立った健全な企業経営を行っていきます。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</si>
</sst>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C-491F-80D9-79E1A393C2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D2C-491F-80D9-79E1A393C2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140.68</c:v>
                </c:pt>
                <c:pt idx="1">
                  <c:v>125.41</c:v>
                </c:pt>
                <c:pt idx="2">
                  <c:v>0</c:v>
                </c:pt>
                <c:pt idx="3">
                  <c:v>0</c:v>
                </c:pt>
                <c:pt idx="4">
                  <c:v>0</c:v>
                </c:pt>
              </c:numCache>
            </c:numRef>
          </c:val>
          <c:extLst>
            <c:ext xmlns:c16="http://schemas.microsoft.com/office/drawing/2014/chart" uri="{C3380CC4-5D6E-409C-BE32-E72D297353CC}">
              <c16:uniqueId val="{00000000-C1B2-441F-A3A3-812F732BD3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1B2-441F-A3A3-812F732BD3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96.22</c:v>
                </c:pt>
                <c:pt idx="1">
                  <c:v>98.08</c:v>
                </c:pt>
                <c:pt idx="2">
                  <c:v>97.7</c:v>
                </c:pt>
                <c:pt idx="3">
                  <c:v>97.69</c:v>
                </c:pt>
                <c:pt idx="4">
                  <c:v>97.69</c:v>
                </c:pt>
              </c:numCache>
            </c:numRef>
          </c:val>
          <c:extLst>
            <c:ext xmlns:c16="http://schemas.microsoft.com/office/drawing/2014/chart" uri="{C3380CC4-5D6E-409C-BE32-E72D297353CC}">
              <c16:uniqueId val="{00000000-24D5-4021-886A-D9D993C92D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4D5-4021-886A-D9D993C92D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121.14</c:v>
                </c:pt>
                <c:pt idx="1">
                  <c:v>123.22</c:v>
                </c:pt>
                <c:pt idx="2">
                  <c:v>125.32</c:v>
                </c:pt>
                <c:pt idx="3">
                  <c:v>128.44</c:v>
                </c:pt>
                <c:pt idx="4">
                  <c:v>130.71</c:v>
                </c:pt>
              </c:numCache>
            </c:numRef>
          </c:val>
          <c:extLst>
            <c:ext xmlns:c16="http://schemas.microsoft.com/office/drawing/2014/chart" uri="{C3380CC4-5D6E-409C-BE32-E72D297353CC}">
              <c16:uniqueId val="{00000000-7C8C-432B-8D3A-1BAF06C96D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7C8C-432B-8D3A-1BAF06C96D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33.79</c:v>
                </c:pt>
                <c:pt idx="1">
                  <c:v>35.619999999999997</c:v>
                </c:pt>
                <c:pt idx="2">
                  <c:v>37.32</c:v>
                </c:pt>
                <c:pt idx="3">
                  <c:v>39.130000000000003</c:v>
                </c:pt>
                <c:pt idx="4">
                  <c:v>40.92</c:v>
                </c:pt>
              </c:numCache>
            </c:numRef>
          </c:val>
          <c:extLst>
            <c:ext xmlns:c16="http://schemas.microsoft.com/office/drawing/2014/chart" uri="{C3380CC4-5D6E-409C-BE32-E72D297353CC}">
              <c16:uniqueId val="{00000000-6003-46EE-A0E9-B2BBB631CC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6003-46EE-A0E9-B2BBB631CC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5-4F2D-8A98-E33720B0EF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06C5-4F2D-8A98-E33720B0EF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D-4EE6-9B7C-40CB4F8CA2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DFD-4EE6-9B7C-40CB4F8CA2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149.6</c:v>
                </c:pt>
                <c:pt idx="1">
                  <c:v>135.63</c:v>
                </c:pt>
                <c:pt idx="2">
                  <c:v>127.99</c:v>
                </c:pt>
                <c:pt idx="3">
                  <c:v>119.06</c:v>
                </c:pt>
                <c:pt idx="4">
                  <c:v>110.39</c:v>
                </c:pt>
              </c:numCache>
            </c:numRef>
          </c:val>
          <c:extLst>
            <c:ext xmlns:c16="http://schemas.microsoft.com/office/drawing/2014/chart" uri="{C3380CC4-5D6E-409C-BE32-E72D297353CC}">
              <c16:uniqueId val="{00000000-2E7C-47D9-A694-FF3851F1BC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2E7C-47D9-A694-FF3851F1BC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2829.15</c:v>
                </c:pt>
                <c:pt idx="1">
                  <c:v>2597.79</c:v>
                </c:pt>
                <c:pt idx="2">
                  <c:v>2630.04</c:v>
                </c:pt>
                <c:pt idx="3">
                  <c:v>2750.19</c:v>
                </c:pt>
                <c:pt idx="4">
                  <c:v>2722.13</c:v>
                </c:pt>
              </c:numCache>
            </c:numRef>
          </c:val>
          <c:extLst>
            <c:ext xmlns:c16="http://schemas.microsoft.com/office/drawing/2014/chart" uri="{C3380CC4-5D6E-409C-BE32-E72D297353CC}">
              <c16:uniqueId val="{00000000-225B-45F6-82FF-C8398BCD3B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225B-45F6-82FF-C8398BCD3B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54.53</c:v>
                </c:pt>
                <c:pt idx="1">
                  <c:v>56.22</c:v>
                </c:pt>
                <c:pt idx="2">
                  <c:v>54.65</c:v>
                </c:pt>
                <c:pt idx="3">
                  <c:v>54.45</c:v>
                </c:pt>
                <c:pt idx="4">
                  <c:v>53.92</c:v>
                </c:pt>
              </c:numCache>
            </c:numRef>
          </c:val>
          <c:extLst>
            <c:ext xmlns:c16="http://schemas.microsoft.com/office/drawing/2014/chart" uri="{C3380CC4-5D6E-409C-BE32-E72D297353CC}">
              <c16:uniqueId val="{00000000-7CD1-4211-B108-C18B5ADAF5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CD1-4211-B108-C18B5ADAF5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319.38</c:v>
                </c:pt>
                <c:pt idx="1">
                  <c:v>311.88</c:v>
                </c:pt>
                <c:pt idx="2">
                  <c:v>321.88</c:v>
                </c:pt>
                <c:pt idx="3">
                  <c:v>323.89999999999998</c:v>
                </c:pt>
                <c:pt idx="4">
                  <c:v>326.14</c:v>
                </c:pt>
              </c:numCache>
            </c:numRef>
          </c:val>
          <c:extLst>
            <c:ext xmlns:c16="http://schemas.microsoft.com/office/drawing/2014/chart" uri="{C3380CC4-5D6E-409C-BE32-E72D297353CC}">
              <c16:uniqueId val="{00000000-25B6-4490-B61B-BD5D49D2A1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5B6-4490-B61B-BD5D49D2A1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165670</v>
      </c>
      <c r="AM8" s="69"/>
      <c r="AN8" s="69"/>
      <c r="AO8" s="69"/>
      <c r="AP8" s="69"/>
      <c r="AQ8" s="69"/>
      <c r="AR8" s="69"/>
      <c r="AS8" s="69"/>
      <c r="AT8" s="68">
        <f>データ!T6</f>
        <v>619.34</v>
      </c>
      <c r="AU8" s="68"/>
      <c r="AV8" s="68"/>
      <c r="AW8" s="68"/>
      <c r="AX8" s="68"/>
      <c r="AY8" s="68"/>
      <c r="AZ8" s="68"/>
      <c r="BA8" s="68"/>
      <c r="BB8" s="68">
        <f>データ!U6</f>
        <v>267.49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52.46</v>
      </c>
      <c r="J10" s="68"/>
      <c r="K10" s="68"/>
      <c r="L10" s="68"/>
      <c r="M10" s="68"/>
      <c r="N10" s="68"/>
      <c r="O10" s="68"/>
      <c r="P10" s="68">
        <f>データ!P6</f>
        <v>1.1299999999999999</v>
      </c>
      <c r="Q10" s="68"/>
      <c r="R10" s="68"/>
      <c r="S10" s="68"/>
      <c r="T10" s="68"/>
      <c r="U10" s="68"/>
      <c r="V10" s="68"/>
      <c r="W10" s="68">
        <f>データ!Q6</f>
        <v>74.650000000000006</v>
      </c>
      <c r="X10" s="68"/>
      <c r="Y10" s="68"/>
      <c r="Z10" s="68"/>
      <c r="AA10" s="68"/>
      <c r="AB10" s="68"/>
      <c r="AC10" s="68"/>
      <c r="AD10" s="69">
        <f>データ!R6</f>
        <v>2970</v>
      </c>
      <c r="AE10" s="69"/>
      <c r="AF10" s="69"/>
      <c r="AG10" s="69"/>
      <c r="AH10" s="69"/>
      <c r="AI10" s="69"/>
      <c r="AJ10" s="69"/>
      <c r="AK10" s="2"/>
      <c r="AL10" s="69">
        <f>データ!V6</f>
        <v>1859</v>
      </c>
      <c r="AM10" s="69"/>
      <c r="AN10" s="69"/>
      <c r="AO10" s="69"/>
      <c r="AP10" s="69"/>
      <c r="AQ10" s="69"/>
      <c r="AR10" s="69"/>
      <c r="AS10" s="69"/>
      <c r="AT10" s="68">
        <f>データ!W6</f>
        <v>1.02</v>
      </c>
      <c r="AU10" s="68"/>
      <c r="AV10" s="68"/>
      <c r="AW10" s="68"/>
      <c r="AX10" s="68"/>
      <c r="AY10" s="68"/>
      <c r="AZ10" s="68"/>
      <c r="BA10" s="68"/>
      <c r="BB10" s="68">
        <f>データ!X6</f>
        <v>1822.55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FQOOskZd2ocrpTJlv6pS9GYQQoNi+swZj5w+Unqn9PDE/BQwM9wX1Zo49stYUq5ty4ljB2bjyF2nd4DzPpNSA==" saltValue="hZFjJEJfzsPVdjYo5l7A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12076</v>
      </c>
      <c r="D6" s="33">
        <f t="shared" si="3"/>
        <v>46</v>
      </c>
      <c r="E6" s="33">
        <f t="shared" si="3"/>
        <v>17</v>
      </c>
      <c r="F6" s="33">
        <f t="shared" si="3"/>
        <v>4</v>
      </c>
      <c r="G6" s="33">
        <f t="shared" si="3"/>
        <v>0</v>
      </c>
      <c r="H6" s="33" t="str">
        <f t="shared" si="3"/>
        <v>北海道　帯広市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52.46</v>
      </c>
      <c r="P6" s="34">
        <f t="shared" si="3"/>
        <v>1.1299999999999999</v>
      </c>
      <c r="Q6" s="34">
        <f t="shared" si="3"/>
        <v>74.650000000000006</v>
      </c>
      <c r="R6" s="34">
        <f t="shared" si="3"/>
        <v>2970</v>
      </c>
      <c r="S6" s="34">
        <f t="shared" si="3"/>
        <v>165670</v>
      </c>
      <c r="T6" s="34">
        <f t="shared" si="3"/>
        <v>619.34</v>
      </c>
      <c r="U6" s="34">
        <f t="shared" si="3"/>
        <v>267.49</v>
      </c>
      <c r="V6" s="34">
        <f t="shared" si="3"/>
        <v>1859</v>
      </c>
      <c r="W6" s="34">
        <f t="shared" si="3"/>
        <v>1.02</v>
      </c>
      <c r="X6" s="34">
        <f t="shared" si="3"/>
        <v>1822.55</v>
      </c>
      <c r="Y6" s="35">
        <f>IF(Y7="",NA(),Y7)</f>
        <v>121.14</v>
      </c>
      <c r="Z6" s="35">
        <f t="shared" ref="Z6:AH6" si="4">IF(Z7="",NA(),Z7)</f>
        <v>123.22</v>
      </c>
      <c r="AA6" s="35">
        <f t="shared" si="4"/>
        <v>125.32</v>
      </c>
      <c r="AB6" s="35">
        <f t="shared" si="4"/>
        <v>128.44</v>
      </c>
      <c r="AC6" s="35">
        <f t="shared" si="4"/>
        <v>130.71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149.6</v>
      </c>
      <c r="AV6" s="35">
        <f t="shared" ref="AV6:BD6" si="6">IF(AV7="",NA(),AV7)</f>
        <v>135.63</v>
      </c>
      <c r="AW6" s="35">
        <f t="shared" si="6"/>
        <v>127.99</v>
      </c>
      <c r="AX6" s="35">
        <f t="shared" si="6"/>
        <v>119.06</v>
      </c>
      <c r="AY6" s="35">
        <f t="shared" si="6"/>
        <v>110.39</v>
      </c>
      <c r="AZ6" s="35">
        <f t="shared" si="6"/>
        <v>46.78</v>
      </c>
      <c r="BA6" s="35">
        <f t="shared" si="6"/>
        <v>47.44</v>
      </c>
      <c r="BB6" s="35">
        <f t="shared" si="6"/>
        <v>49.18</v>
      </c>
      <c r="BC6" s="35">
        <f t="shared" si="6"/>
        <v>47.72</v>
      </c>
      <c r="BD6" s="35">
        <f t="shared" si="6"/>
        <v>44.24</v>
      </c>
      <c r="BE6" s="34" t="str">
        <f>IF(BE7="","",IF(BE7="-","【-】","【"&amp;SUBSTITUTE(TEXT(BE7,"#,##0.00"),"-","△")&amp;"】"))</f>
        <v>【45.34】</v>
      </c>
      <c r="BF6" s="35">
        <f>IF(BF7="",NA(),BF7)</f>
        <v>2829.15</v>
      </c>
      <c r="BG6" s="35">
        <f t="shared" ref="BG6:BO6" si="7">IF(BG7="",NA(),BG7)</f>
        <v>2597.79</v>
      </c>
      <c r="BH6" s="35">
        <f t="shared" si="7"/>
        <v>2630.04</v>
      </c>
      <c r="BI6" s="35">
        <f t="shared" si="7"/>
        <v>2750.19</v>
      </c>
      <c r="BJ6" s="35">
        <f t="shared" si="7"/>
        <v>2722.13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54.53</v>
      </c>
      <c r="BR6" s="35">
        <f t="shared" ref="BR6:BZ6" si="8">IF(BR7="",NA(),BR7)</f>
        <v>56.22</v>
      </c>
      <c r="BS6" s="35">
        <f t="shared" si="8"/>
        <v>54.65</v>
      </c>
      <c r="BT6" s="35">
        <f t="shared" si="8"/>
        <v>54.45</v>
      </c>
      <c r="BU6" s="35">
        <f t="shared" si="8"/>
        <v>53.92</v>
      </c>
      <c r="BV6" s="35">
        <f t="shared" si="8"/>
        <v>69.87</v>
      </c>
      <c r="BW6" s="35">
        <f t="shared" si="8"/>
        <v>74.3</v>
      </c>
      <c r="BX6" s="35">
        <f t="shared" si="8"/>
        <v>72.260000000000005</v>
      </c>
      <c r="BY6" s="35">
        <f t="shared" si="8"/>
        <v>71.84</v>
      </c>
      <c r="BZ6" s="35">
        <f t="shared" si="8"/>
        <v>73.36</v>
      </c>
      <c r="CA6" s="34" t="str">
        <f>IF(CA7="","",IF(CA7="-","【-】","【"&amp;SUBSTITUTE(TEXT(CA7,"#,##0.00"),"-","△")&amp;"】"))</f>
        <v>【75.29】</v>
      </c>
      <c r="CB6" s="35">
        <f>IF(CB7="",NA(),CB7)</f>
        <v>319.38</v>
      </c>
      <c r="CC6" s="35">
        <f t="shared" ref="CC6:CK6" si="9">IF(CC7="",NA(),CC7)</f>
        <v>311.88</v>
      </c>
      <c r="CD6" s="35">
        <f t="shared" si="9"/>
        <v>321.88</v>
      </c>
      <c r="CE6" s="35">
        <f t="shared" si="9"/>
        <v>323.89999999999998</v>
      </c>
      <c r="CF6" s="35">
        <f t="shared" si="9"/>
        <v>326.14</v>
      </c>
      <c r="CG6" s="35">
        <f t="shared" si="9"/>
        <v>234.96</v>
      </c>
      <c r="CH6" s="35">
        <f t="shared" si="9"/>
        <v>221.81</v>
      </c>
      <c r="CI6" s="35">
        <f t="shared" si="9"/>
        <v>230.02</v>
      </c>
      <c r="CJ6" s="35">
        <f t="shared" si="9"/>
        <v>228.47</v>
      </c>
      <c r="CK6" s="35">
        <f t="shared" si="9"/>
        <v>224.88</v>
      </c>
      <c r="CL6" s="34" t="str">
        <f>IF(CL7="","",IF(CL7="-","【-】","【"&amp;SUBSTITUTE(TEXT(CL7,"#,##0.00"),"-","△")&amp;"】"))</f>
        <v>【215.41】</v>
      </c>
      <c r="CM6" s="35">
        <f>IF(CM7="",NA(),CM7)</f>
        <v>140.68</v>
      </c>
      <c r="CN6" s="35">
        <f t="shared" ref="CN6:CV6" si="10">IF(CN7="",NA(),CN7)</f>
        <v>125.41</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96.22</v>
      </c>
      <c r="CY6" s="35">
        <f t="shared" ref="CY6:DG6" si="11">IF(CY7="",NA(),CY7)</f>
        <v>98.08</v>
      </c>
      <c r="CZ6" s="35">
        <f t="shared" si="11"/>
        <v>97.7</v>
      </c>
      <c r="DA6" s="35">
        <f t="shared" si="11"/>
        <v>97.69</v>
      </c>
      <c r="DB6" s="35">
        <f t="shared" si="11"/>
        <v>97.69</v>
      </c>
      <c r="DC6" s="35">
        <f t="shared" si="11"/>
        <v>83.5</v>
      </c>
      <c r="DD6" s="35">
        <f t="shared" si="11"/>
        <v>83.06</v>
      </c>
      <c r="DE6" s="35">
        <f t="shared" si="11"/>
        <v>83.32</v>
      </c>
      <c r="DF6" s="35">
        <f t="shared" si="11"/>
        <v>83.75</v>
      </c>
      <c r="DG6" s="35">
        <f t="shared" si="11"/>
        <v>84.19</v>
      </c>
      <c r="DH6" s="34" t="str">
        <f>IF(DH7="","",IF(DH7="-","【-】","【"&amp;SUBSTITUTE(TEXT(DH7,"#,##0.00"),"-","△")&amp;"】"))</f>
        <v>【84.75】</v>
      </c>
      <c r="DI6" s="35">
        <f>IF(DI7="",NA(),DI7)</f>
        <v>33.79</v>
      </c>
      <c r="DJ6" s="35">
        <f t="shared" ref="DJ6:DR6" si="12">IF(DJ7="",NA(),DJ7)</f>
        <v>35.619999999999997</v>
      </c>
      <c r="DK6" s="35">
        <f t="shared" si="12"/>
        <v>37.32</v>
      </c>
      <c r="DL6" s="35">
        <f t="shared" si="12"/>
        <v>39.130000000000003</v>
      </c>
      <c r="DM6" s="35">
        <f t="shared" si="12"/>
        <v>40.92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12076</v>
      </c>
      <c r="D7" s="37">
        <v>46</v>
      </c>
      <c r="E7" s="37">
        <v>17</v>
      </c>
      <c r="F7" s="37">
        <v>4</v>
      </c>
      <c r="G7" s="37">
        <v>0</v>
      </c>
      <c r="H7" s="37" t="s">
        <v>96</v>
      </c>
      <c r="I7" s="37" t="s">
        <v>97</v>
      </c>
      <c r="J7" s="37" t="s">
        <v>98</v>
      </c>
      <c r="K7" s="37" t="s">
        <v>99</v>
      </c>
      <c r="L7" s="37" t="s">
        <v>100</v>
      </c>
      <c r="M7" s="37" t="s">
        <v>101</v>
      </c>
      <c r="N7" s="38" t="s">
        <v>102</v>
      </c>
      <c r="O7" s="38">
        <v>52.46</v>
      </c>
      <c r="P7" s="38">
        <v>1.1299999999999999</v>
      </c>
      <c r="Q7" s="38">
        <v>74.650000000000006</v>
      </c>
      <c r="R7" s="38">
        <v>2970</v>
      </c>
      <c r="S7" s="38">
        <v>165670</v>
      </c>
      <c r="T7" s="38">
        <v>619.34</v>
      </c>
      <c r="U7" s="38">
        <v>267.49</v>
      </c>
      <c r="V7" s="38">
        <v>1859</v>
      </c>
      <c r="W7" s="38">
        <v>1.02</v>
      </c>
      <c r="X7" s="38">
        <v>1822.55</v>
      </c>
      <c r="Y7" s="38">
        <v>121.14</v>
      </c>
      <c r="Z7" s="38">
        <v>123.22</v>
      </c>
      <c r="AA7" s="38">
        <v>125.32</v>
      </c>
      <c r="AB7" s="38">
        <v>128.44</v>
      </c>
      <c r="AC7" s="38">
        <v>130.71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149.6</v>
      </c>
      <c r="AV7" s="38">
        <v>135.63</v>
      </c>
      <c r="AW7" s="38">
        <v>127.99</v>
      </c>
      <c r="AX7" s="38">
        <v>119.06</v>
      </c>
      <c r="AY7" s="38">
        <v>110.39</v>
      </c>
      <c r="AZ7" s="38">
        <v>46.78</v>
      </c>
      <c r="BA7" s="38">
        <v>47.44</v>
      </c>
      <c r="BB7" s="38">
        <v>49.18</v>
      </c>
      <c r="BC7" s="38">
        <v>47.72</v>
      </c>
      <c r="BD7" s="38">
        <v>44.24</v>
      </c>
      <c r="BE7" s="38">
        <v>45.34</v>
      </c>
      <c r="BF7" s="38">
        <v>2829.15</v>
      </c>
      <c r="BG7" s="38">
        <v>2597.79</v>
      </c>
      <c r="BH7" s="38">
        <v>2630.04</v>
      </c>
      <c r="BI7" s="38">
        <v>2750.19</v>
      </c>
      <c r="BJ7" s="38">
        <v>2722.13</v>
      </c>
      <c r="BK7" s="38">
        <v>1298.9100000000001</v>
      </c>
      <c r="BL7" s="38">
        <v>1243.71</v>
      </c>
      <c r="BM7" s="38">
        <v>1194.1500000000001</v>
      </c>
      <c r="BN7" s="38">
        <v>1206.79</v>
      </c>
      <c r="BO7" s="38">
        <v>1258.43</v>
      </c>
      <c r="BP7" s="38">
        <v>1260.21</v>
      </c>
      <c r="BQ7" s="38">
        <v>54.53</v>
      </c>
      <c r="BR7" s="38">
        <v>56.22</v>
      </c>
      <c r="BS7" s="38">
        <v>54.65</v>
      </c>
      <c r="BT7" s="38">
        <v>54.45</v>
      </c>
      <c r="BU7" s="38">
        <v>53.92</v>
      </c>
      <c r="BV7" s="38">
        <v>69.87</v>
      </c>
      <c r="BW7" s="38">
        <v>74.3</v>
      </c>
      <c r="BX7" s="38">
        <v>72.260000000000005</v>
      </c>
      <c r="BY7" s="38">
        <v>71.84</v>
      </c>
      <c r="BZ7" s="38">
        <v>73.36</v>
      </c>
      <c r="CA7" s="38">
        <v>75.290000000000006</v>
      </c>
      <c r="CB7" s="38">
        <v>319.38</v>
      </c>
      <c r="CC7" s="38">
        <v>311.88</v>
      </c>
      <c r="CD7" s="38">
        <v>321.88</v>
      </c>
      <c r="CE7" s="38">
        <v>323.89999999999998</v>
      </c>
      <c r="CF7" s="38">
        <v>326.14</v>
      </c>
      <c r="CG7" s="38">
        <v>234.96</v>
      </c>
      <c r="CH7" s="38">
        <v>221.81</v>
      </c>
      <c r="CI7" s="38">
        <v>230.02</v>
      </c>
      <c r="CJ7" s="38">
        <v>228.47</v>
      </c>
      <c r="CK7" s="38">
        <v>224.88</v>
      </c>
      <c r="CL7" s="38">
        <v>215.41</v>
      </c>
      <c r="CM7" s="38">
        <v>140.68</v>
      </c>
      <c r="CN7" s="38">
        <v>125.41</v>
      </c>
      <c r="CO7" s="38" t="s">
        <v>102</v>
      </c>
      <c r="CP7" s="38" t="s">
        <v>102</v>
      </c>
      <c r="CQ7" s="38" t="s">
        <v>102</v>
      </c>
      <c r="CR7" s="38">
        <v>42.9</v>
      </c>
      <c r="CS7" s="38">
        <v>43.36</v>
      </c>
      <c r="CT7" s="38">
        <v>42.56</v>
      </c>
      <c r="CU7" s="38">
        <v>42.47</v>
      </c>
      <c r="CV7" s="38">
        <v>42.4</v>
      </c>
      <c r="CW7" s="38">
        <v>42.9</v>
      </c>
      <c r="CX7" s="38">
        <v>96.22</v>
      </c>
      <c r="CY7" s="38">
        <v>98.08</v>
      </c>
      <c r="CZ7" s="38">
        <v>97.7</v>
      </c>
      <c r="DA7" s="38">
        <v>97.69</v>
      </c>
      <c r="DB7" s="38">
        <v>97.69</v>
      </c>
      <c r="DC7" s="38">
        <v>83.5</v>
      </c>
      <c r="DD7" s="38">
        <v>83.06</v>
      </c>
      <c r="DE7" s="38">
        <v>83.32</v>
      </c>
      <c r="DF7" s="38">
        <v>83.75</v>
      </c>
      <c r="DG7" s="38">
        <v>84.19</v>
      </c>
      <c r="DH7" s="38">
        <v>84.75</v>
      </c>
      <c r="DI7" s="38">
        <v>33.79</v>
      </c>
      <c r="DJ7" s="38">
        <v>35.619999999999997</v>
      </c>
      <c r="DK7" s="38">
        <v>37.32</v>
      </c>
      <c r="DL7" s="38">
        <v>39.130000000000003</v>
      </c>
      <c r="DM7" s="38">
        <v>40.92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obi18295</cp:lastModifiedBy>
  <dcterms:created xsi:type="dcterms:W3CDTF">2021-12-03T07:21:11Z</dcterms:created>
  <dcterms:modified xsi:type="dcterms:W3CDTF">2022-01-13T02:46:07Z</dcterms:modified>
  <cp:category/>
</cp:coreProperties>
</file>