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581100_水道総務課_水道総務課\１６年度財務係\100他課照会\R３\財政課\R4.1.11_経営比較分析表\回答\"/>
    </mc:Choice>
  </mc:AlternateContent>
  <workbookProtection workbookAlgorithmName="SHA-512" workbookHashValue="dhkYo524VvFK9vFo3aitlCajBptN1ysk5Vhe9NTHRagDQ3ZuozxeRKaHXZ49z6OXojnooNoTdupn54nQVayCXw==" workbookSaltValue="WMsxUPb2JWqDBIRlXWviI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<sst xmlns="http://schemas.openxmlformats.org/spreadsheetml/2006/main" count="228" uniqueCount="115">
  <si>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</si>
  <si>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</si>
  <si>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</si>
  <si>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</si>
  <si>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</si>
  <si>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</si>
  <si>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</si>
  <si>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</si>
  <si>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</si>
  <si>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</si>
  <si>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</si>
  <si>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</si>
  <si>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</si>
  <si>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</si>
  <si>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</si>
  <si>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</si>
  <si>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</si>
  <si>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</si>
  <si>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</si>
  <si>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</si>
  <si>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</si>
  <si>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</si>
  <si>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</si>
  <si>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</si>
  <si>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</si>
  <si>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</si>
  <si>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</si>
  <si>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</si>
  <si>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</si>
  <si>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</si>
  <si>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</si>
  <si>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</si>
  <si>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</si>
  <si>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</si>
  <si>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</si>
  <si>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</si>
  <si>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</si>
  <si>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</si>
  <si>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</si>
  <si>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</si>
  <si>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</si>
  <si>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</si>
  <si>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</si>
  <si>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</si>
  <si>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</si>
  <si>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</si>
  <si>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</si>
  <si>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</si>
  <si>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</si>
  <si>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</si>
  <si>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</si>
  <si>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</si>
  <si>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</si>
  <si>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</si>
  <si>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</si>
  <si>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</si>
  <si>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</si>
  <si>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</si>
  <si>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</si>
  <si>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</si>
  <si>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</si>
  <si>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</si>
  <si>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</si>
  <si>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</si>
  <si>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</si>
  <si>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</si>
  <si>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</si>
  <si>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</si>
  <si>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</si>
  <si>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</si>
  <si>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</si>
  <si>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</si>
  <si>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</si>
  <si>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</si>
  <si>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</si>
  <si>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</si>
  <si>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</si>
  <si>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</si>
  <si>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</si>
  <si>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</si>
  <si>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</si>
  <si>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</si>
  <si>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</si>
  <si>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</si>
  <si>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</si>
  <si>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</si>
  <si>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</si>
  <si>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</si>
  <si>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</si>
  <si>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</si>
  <si>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</si>
  <si>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</si>
  <si>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</si>
  <si>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帯広市</t>
  </si>
  <si>
    <t>法適用</t>
  </si>
  <si>
    <t>水道事業</t>
  </si>
  <si>
    <t>末端給水事業</t>
  </si>
  <si>
    <t>A2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</si>
  <si>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</si>
  <si>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</si>
  <si>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</si>
  <si>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</si>
  <si>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</si>
  <si>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</si>
  <si>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</si>
  <si>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</si>
  <si>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</si>
  <si>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</si>
  <si>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</si>
  <si>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</si>
  <si>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</si>
  <si>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</si>
  <si>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①経常収支比率は1.9ポイント増加し、100%を超えて黒字を維持しています。
　③流動比率は類似団体平均値を下回っているものの、100%以上を維持しており、短期的な債務に対する支払い能力は有しております。
　④企業債残高対給水収益比率は、</t>
    </r>
    <r>
      <rPr>
        <sz val="11"/>
        <rFont val="ＭＳ ゴシック"/>
        <family val="3"/>
        <charset val="128"/>
      </rPr>
      <t>給水収益が前年を上回ったことにより、1</t>
    </r>
    <r>
      <rPr>
        <sz val="11"/>
        <color theme="1"/>
        <rFont val="ＭＳ ゴシック"/>
        <family val="3"/>
        <charset val="128"/>
      </rPr>
      <t>2.86ポイントの減少となりました。
　⑤料金回収率は100％を上回っており、適切な料金収入を確保しています。
　⑥給水原価は有収</t>
    </r>
    <r>
      <rPr>
        <sz val="11"/>
        <rFont val="ＭＳ ゴシック"/>
        <family val="3"/>
        <charset val="128"/>
      </rPr>
      <t>水量の増加に伴い減少しています。</t>
    </r>
    <r>
      <rPr>
        <sz val="11"/>
        <color theme="1"/>
        <rFont val="ＭＳ ゴシック"/>
        <family val="3"/>
        <charset val="128"/>
      </rPr>
      <t xml:space="preserve">
　⑦施設利用率は類似団体平均値を下回っており、近年は52％ほどで推移しています。
　⑧有収率は類似団体を下回っておりますが、近年は90%ほどで推移しています。</t>
    </r>
    <rPh sb="16" eb="18">
      <t>ゾウカ</t>
    </rPh>
    <rPh sb="127" eb="129">
      <t>ゼンネン</t>
    </rPh>
    <rPh sb="130" eb="132">
      <t>ウワマワ</t>
    </rPh>
    <rPh sb="150" eb="151">
      <t>ゲン</t>
    </rPh>
    <rPh sb="151" eb="152">
      <t>ショウ</t>
    </rPh>
    <rPh sb="206" eb="208">
      <t>ユウシュウ</t>
    </rPh>
    <rPh sb="208" eb="210">
      <t>スイリョウ</t>
    </rPh>
    <rPh sb="211" eb="212">
      <t>ゾウ</t>
    </rPh>
    <rPh sb="212" eb="213">
      <t>カ</t>
    </rPh>
    <rPh sb="216" eb="218">
      <t>ゲンショウ</t>
    </rPh>
    <rPh sb="279" eb="280">
      <t>シタ</t>
    </rPh>
    <phoneticPr fontId="4"/>
  </si>
  <si>
    <r>
      <t>　①有形固定資産減価償却率は類似団体平均値を下回っており、施設の老朽化は抑制されています。これは計画的な更新投資を行っていることによるものです。
　②管路経年化率は類似団体平均値を下回っており、計画的な更新を行っています。
　③管路更新率は類似団体を下</t>
    </r>
    <r>
      <rPr>
        <sz val="11"/>
        <rFont val="ＭＳ ゴシック"/>
        <family val="3"/>
        <charset val="128"/>
      </rPr>
      <t>回っているが、計画的な更新を行っています。</t>
    </r>
    <r>
      <rPr>
        <sz val="11"/>
        <color theme="1"/>
        <rFont val="ＭＳ ゴシック"/>
        <family val="3"/>
        <charset val="128"/>
      </rPr>
      <t xml:space="preserve">
　今後さらに増加する経年劣化の管を効率的な更新をするため、事業量の平準化及び中長期的な財政状況を考慮し、「おびひろ上下水道ビジョン」に基づいた老朽化対策を行っていく考えです。</t>
    </r>
    <rPh sb="127" eb="128">
      <t>シタ</t>
    </rPh>
    <rPh sb="209" eb="211">
      <t>ジョウゲ</t>
    </rPh>
    <rPh sb="211" eb="213">
      <t>スイドウ</t>
    </rPh>
    <phoneticPr fontId="4"/>
  </si>
  <si>
    <r>
      <t>　令和２年度より簡易水道事業に地方公営企業法の全部を適用し、水道事業と同一の会計に移行しましたが、効率的な水道供給などにより収益は確保されているとともに、施設の老朽化も抑制され、健全な経営が</t>
    </r>
    <r>
      <rPr>
        <sz val="11"/>
        <rFont val="ＭＳ ゴシック"/>
        <family val="3"/>
        <charset val="128"/>
      </rPr>
      <t>行われているといえます。
　今後は人</t>
    </r>
    <r>
      <rPr>
        <sz val="11"/>
        <color theme="1"/>
        <rFont val="ＭＳ ゴシック"/>
        <family val="3"/>
        <charset val="128"/>
      </rPr>
      <t>口減少に伴う料金収入の減少が見込まれる一方、施設の更新が必要になるなど、経営は厳しさを増すことが予想されますが、生活に不可欠な水道サービスの提供を継続するため、中長期的な視点に立った健全な企業経営を行っていきます。</t>
    </r>
    <rPh sb="109" eb="111">
      <t>コンゴ</t>
    </rPh>
    <rPh sb="117" eb="118">
      <t>トモナ</t>
    </rPh>
    <rPh sb="121" eb="123">
      <t>シュウニュウ</t>
    </rPh>
    <rPh sb="186" eb="188">
      <t>ケイゾク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</si>
</sst>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0.88</c:v>
                </c:pt>
                <c:pt idx="2">
                  <c:v>1.1200000000000001</c:v>
                </c:pt>
                <c:pt idx="3">
                  <c:v>1.1200000000000001</c:v>
                </c:pt>
                <c:pt idx="4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E-4067-B2F1-95F53195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0.65</c:v>
                </c:pt>
                <c:pt idx="2">
                  <c:v>0.7</c:v>
                </c:pt>
                <c:pt idx="3">
                  <c:v>0.72</c:v>
                </c:pt>
                <c:pt idx="4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E-4067-B2F1-95F53195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53.35</c:v>
                </c:pt>
                <c:pt idx="1">
                  <c:v>52.35</c:v>
                </c:pt>
                <c:pt idx="2">
                  <c:v>52.61</c:v>
                </c:pt>
                <c:pt idx="3">
                  <c:v>51.93</c:v>
                </c:pt>
                <c:pt idx="4">
                  <c:v>52.47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C-4F7D-99DE-054B7B83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62.46</c:v>
                </c:pt>
                <c:pt idx="1">
                  <c:v>62.88</c:v>
                </c:pt>
                <c:pt idx="2">
                  <c:v>62.32</c:v>
                </c:pt>
                <c:pt idx="3">
                  <c:v>61.71</c:v>
                </c:pt>
                <c:pt idx="4">
                  <c:v>63.12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C-4F7D-99DE-054B7B83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89.91</c:v>
                </c:pt>
                <c:pt idx="1">
                  <c:v>91.54</c:v>
                </c:pt>
                <c:pt idx="2">
                  <c:v>90.57</c:v>
                </c:pt>
                <c:pt idx="3">
                  <c:v>91.44</c:v>
                </c:pt>
                <c:pt idx="4">
                  <c:v>89.94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2-4ECE-8F87-DFF599D7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90.62</c:v>
                </c:pt>
                <c:pt idx="1">
                  <c:v>90.13</c:v>
                </c:pt>
                <c:pt idx="2">
                  <c:v>90.19</c:v>
                </c:pt>
                <c:pt idx="3">
                  <c:v>90.03</c:v>
                </c:pt>
                <c:pt idx="4">
                  <c:v>90.09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2-4ECE-8F87-DFF599D7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118.82</c:v>
                </c:pt>
                <c:pt idx="1">
                  <c:v>119.89</c:v>
                </c:pt>
                <c:pt idx="2">
                  <c:v>116.68</c:v>
                </c:pt>
                <c:pt idx="3">
                  <c:v>116.45</c:v>
                </c:pt>
                <c:pt idx="4">
                  <c:v>118.35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D-45C6-ABC0-02C6094B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115.36</c:v>
                </c:pt>
                <c:pt idx="1">
                  <c:v>113.95</c:v>
                </c:pt>
                <c:pt idx="2">
                  <c:v>112.62</c:v>
                </c:pt>
                <c:pt idx="3">
                  <c:v>113.35</c:v>
                </c:pt>
                <c:pt idx="4">
                  <c:v>112.36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AD-45C6-ABC0-02C6094B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43.85</c:v>
                </c:pt>
                <c:pt idx="1">
                  <c:v>44.19</c:v>
                </c:pt>
                <c:pt idx="2">
                  <c:v>44.99</c:v>
                </c:pt>
                <c:pt idx="3">
                  <c:v>45.17</c:v>
                </c:pt>
                <c:pt idx="4">
                  <c:v>45.73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0-424C-B192-89F50FFF1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48.01</c:v>
                </c:pt>
                <c:pt idx="1">
                  <c:v>48.01</c:v>
                </c:pt>
                <c:pt idx="2">
                  <c:v>48.86</c:v>
                </c:pt>
                <c:pt idx="3">
                  <c:v>49.6</c:v>
                </c:pt>
                <c:pt idx="4">
                  <c:v>50.31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0-424C-B192-89F50FFF1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12.84</c:v>
                </c:pt>
                <c:pt idx="1">
                  <c:v>14.37</c:v>
                </c:pt>
                <c:pt idx="2">
                  <c:v>15.77</c:v>
                </c:pt>
                <c:pt idx="3">
                  <c:v>17.04</c:v>
                </c:pt>
                <c:pt idx="4">
                  <c:v>18.329999999999998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F-4DD6-8301-ACE72AF1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16.170000000000002</c:v>
                </c:pt>
                <c:pt idx="1">
                  <c:v>16.600000000000001</c:v>
                </c:pt>
                <c:pt idx="2">
                  <c:v>18.510000000000002</c:v>
                </c:pt>
                <c:pt idx="3">
                  <c:v>20.49</c:v>
                </c:pt>
                <c:pt idx="4">
                  <c:v>21.34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F-4DD6-8301-ACE72AF1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D-4691-99CF-1BED14D5D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0.75</c:v>
                </c:pt>
                <c:pt idx="3" formatCode="#,##0.00;&quot;△&quot;#,##0.00;&quot;-&quot;">
                  <c:v>0.51</c:v>
                </c:pt>
                <c:pt idx="4" formatCode="#,##0.00;&quot;△&quot;#,##0.00;&quot;-&quot;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4D-4691-99CF-1BED14D5D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162.9</c:v>
                </c:pt>
                <c:pt idx="1">
                  <c:v>189.59</c:v>
                </c:pt>
                <c:pt idx="2">
                  <c:v>193.11</c:v>
                </c:pt>
                <c:pt idx="3">
                  <c:v>200.18</c:v>
                </c:pt>
                <c:pt idx="4">
                  <c:v>198.32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7-4027-BF67-B5F020A3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311.99</c:v>
                </c:pt>
                <c:pt idx="1">
                  <c:v>307.83</c:v>
                </c:pt>
                <c:pt idx="2">
                  <c:v>318.89</c:v>
                </c:pt>
                <c:pt idx="3">
                  <c:v>309.10000000000002</c:v>
                </c:pt>
                <c:pt idx="4">
                  <c:v>306.08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7-4027-BF67-B5F020A34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471.5</c:v>
                </c:pt>
                <c:pt idx="1">
                  <c:v>478.54</c:v>
                </c:pt>
                <c:pt idx="2">
                  <c:v>480.77</c:v>
                </c:pt>
                <c:pt idx="3">
                  <c:v>487.71</c:v>
                </c:pt>
                <c:pt idx="4">
                  <c:v>474.85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9-467E-ACE9-D654B251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291.77999999999997</c:v>
                </c:pt>
                <c:pt idx="1">
                  <c:v>295.44</c:v>
                </c:pt>
                <c:pt idx="2">
                  <c:v>290.07</c:v>
                </c:pt>
                <c:pt idx="3">
                  <c:v>290.42</c:v>
                </c:pt>
                <c:pt idx="4">
                  <c:v>294.66000000000003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9-467E-ACE9-D654B251A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</c:v>
                </c:pt>
                <c:pt idx="1">
                  <c:v>108.35</c:v>
                </c:pt>
                <c:pt idx="2">
                  <c:v>106.09</c:v>
                </c:pt>
                <c:pt idx="3">
                  <c:v>105.63</c:v>
                </c:pt>
                <c:pt idx="4">
                  <c:v>109.01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0-4657-B19F-26B339F8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107.61</c:v>
                </c:pt>
                <c:pt idx="1">
                  <c:v>106.02</c:v>
                </c:pt>
                <c:pt idx="2">
                  <c:v>104.84</c:v>
                </c:pt>
                <c:pt idx="3">
                  <c:v>106.11</c:v>
                </c:pt>
                <c:pt idx="4">
                  <c:v>103.75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0-4657-B19F-26B339F8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223.47</c:v>
                </c:pt>
                <c:pt idx="1">
                  <c:v>223.76</c:v>
                </c:pt>
                <c:pt idx="2">
                  <c:v>228.97</c:v>
                </c:pt>
                <c:pt idx="3">
                  <c:v>230.44</c:v>
                </c:pt>
                <c:pt idx="4">
                  <c:v>221.29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6-4D4F-9190-E7AA8E2A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155.69</c:v>
                </c:pt>
                <c:pt idx="1">
                  <c:v>158.6</c:v>
                </c:pt>
                <c:pt idx="2">
                  <c:v>161.82</c:v>
                </c:pt>
                <c:pt idx="3">
                  <c:v>161.03</c:v>
                </c:pt>
                <c:pt idx="4">
                  <c:v>159.93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6-4D4F-9190-E7AA8E2A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4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北海道　帯広市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A2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165670</v>
      </c>
      <c r="AM8" s="61"/>
      <c r="AN8" s="61"/>
      <c r="AO8" s="61"/>
      <c r="AP8" s="61"/>
      <c r="AQ8" s="61"/>
      <c r="AR8" s="61"/>
      <c r="AS8" s="61"/>
      <c r="AT8" s="52">
        <f>データ!$S$6</f>
        <v>619.34</v>
      </c>
      <c r="AU8" s="53"/>
      <c r="AV8" s="53"/>
      <c r="AW8" s="53"/>
      <c r="AX8" s="53"/>
      <c r="AY8" s="53"/>
      <c r="AZ8" s="53"/>
      <c r="BA8" s="53"/>
      <c r="BB8" s="54">
        <f>データ!$T$6</f>
        <v>267.49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49.04</v>
      </c>
      <c r="J10" s="53"/>
      <c r="K10" s="53"/>
      <c r="L10" s="53"/>
      <c r="M10" s="53"/>
      <c r="N10" s="53"/>
      <c r="O10" s="64"/>
      <c r="P10" s="54">
        <f>データ!$P$6</f>
        <v>99.77</v>
      </c>
      <c r="Q10" s="54"/>
      <c r="R10" s="54"/>
      <c r="S10" s="54"/>
      <c r="T10" s="54"/>
      <c r="U10" s="54"/>
      <c r="V10" s="54"/>
      <c r="W10" s="61">
        <f>データ!$Q$6</f>
        <v>4015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164626</v>
      </c>
      <c r="AM10" s="61"/>
      <c r="AN10" s="61"/>
      <c r="AO10" s="61"/>
      <c r="AP10" s="61"/>
      <c r="AQ10" s="61"/>
      <c r="AR10" s="61"/>
      <c r="AS10" s="61"/>
      <c r="AT10" s="52">
        <f>データ!$V$6</f>
        <v>362.59</v>
      </c>
      <c r="AU10" s="53"/>
      <c r="AV10" s="53"/>
      <c r="AW10" s="53"/>
      <c r="AX10" s="53"/>
      <c r="AY10" s="53"/>
      <c r="AZ10" s="53"/>
      <c r="BA10" s="53"/>
      <c r="BB10" s="54">
        <f>データ!$W$6</f>
        <v>454.03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114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E1jt4jbDWU0PIM7F1sJLLprRuAh6s7VwE69Vo5o3DTIzbYaNZEHauhkcbrx4EOWUNWzYoOLN1PnUm3u/yEVKdQ==" saltValue="tpA/aYLDtB5mNQb49goeU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12076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帯広市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A2</v>
      </c>
      <c r="M6" s="34" t="str">
        <f t="shared" si="3"/>
        <v>自治体職員</v>
      </c>
      <c r="N6" s="35" t="str">
        <f t="shared" si="3"/>
        <v>-</v>
      </c>
      <c r="O6" s="35">
        <f t="shared" si="3"/>
        <v>49.04</v>
      </c>
      <c r="P6" s="35">
        <f t="shared" si="3"/>
        <v>99.77</v>
      </c>
      <c r="Q6" s="35">
        <f t="shared" si="3"/>
        <v>4015</v>
      </c>
      <c r="R6" s="35">
        <f t="shared" si="3"/>
        <v>165670</v>
      </c>
      <c r="S6" s="35">
        <f t="shared" si="3"/>
        <v>619.34</v>
      </c>
      <c r="T6" s="35">
        <f t="shared" si="3"/>
        <v>267.49</v>
      </c>
      <c r="U6" s="35">
        <f t="shared" si="3"/>
        <v>164626</v>
      </c>
      <c r="V6" s="35">
        <f t="shared" si="3"/>
        <v>362.59</v>
      </c>
      <c r="W6" s="35">
        <f t="shared" si="3"/>
        <v>454.03</v>
      </c>
      <c r="X6" s="36">
        <f>IF(X7="",NA(),X7)</f>
        <v>118.82</v>
      </c>
      <c r="Y6" s="36">
        <f t="shared" ref="Y6:AG6" si="4">IF(Y7="",NA(),Y7)</f>
        <v>119.89</v>
      </c>
      <c r="Z6" s="36">
        <f t="shared" si="4"/>
        <v>116.68</v>
      </c>
      <c r="AA6" s="36">
        <f t="shared" si="4"/>
        <v>116.45</v>
      </c>
      <c r="AB6" s="36">
        <f t="shared" si="4"/>
        <v>118.35</v>
      </c>
      <c r="AC6" s="36">
        <f t="shared" si="4"/>
        <v>115.36</v>
      </c>
      <c r="AD6" s="36">
        <f t="shared" si="4"/>
        <v>113.95</v>
      </c>
      <c r="AE6" s="36">
        <f t="shared" si="4"/>
        <v>112.62</v>
      </c>
      <c r="AF6" s="36">
        <f t="shared" si="4"/>
        <v>113.35</v>
      </c>
      <c r="AG6" s="36">
        <f t="shared" si="4"/>
        <v>112.36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6">
        <f t="shared" si="5"/>
        <v>0.75</v>
      </c>
      <c r="AQ6" s="36">
        <f t="shared" si="5"/>
        <v>0.51</v>
      </c>
      <c r="AR6" s="36">
        <f t="shared" si="5"/>
        <v>0.28999999999999998</v>
      </c>
      <c r="AS6" s="35" t="str">
        <f>IF(AS7="","",IF(AS7="-","【-】","【"&amp;SUBSTITUTE(TEXT(AS7,"#,##0.00"),"-","△")&amp;"】"))</f>
        <v>【1.15】</v>
      </c>
      <c r="AT6" s="36">
        <f>IF(AT7="",NA(),AT7)</f>
        <v>162.9</v>
      </c>
      <c r="AU6" s="36">
        <f t="shared" ref="AU6:BC6" si="6">IF(AU7="",NA(),AU7)</f>
        <v>189.59</v>
      </c>
      <c r="AV6" s="36">
        <f t="shared" si="6"/>
        <v>193.11</v>
      </c>
      <c r="AW6" s="36">
        <f t="shared" si="6"/>
        <v>200.18</v>
      </c>
      <c r="AX6" s="36">
        <f t="shared" si="6"/>
        <v>198.32</v>
      </c>
      <c r="AY6" s="36">
        <f t="shared" si="6"/>
        <v>311.99</v>
      </c>
      <c r="AZ6" s="36">
        <f t="shared" si="6"/>
        <v>307.83</v>
      </c>
      <c r="BA6" s="36">
        <f t="shared" si="6"/>
        <v>318.89</v>
      </c>
      <c r="BB6" s="36">
        <f t="shared" si="6"/>
        <v>309.10000000000002</v>
      </c>
      <c r="BC6" s="36">
        <f t="shared" si="6"/>
        <v>306.08</v>
      </c>
      <c r="BD6" s="35" t="str">
        <f>IF(BD7="","",IF(BD7="-","【-】","【"&amp;SUBSTITUTE(TEXT(BD7,"#,##0.00"),"-","△")&amp;"】"))</f>
        <v>【260.31】</v>
      </c>
      <c r="BE6" s="36">
        <f>IF(BE7="",NA(),BE7)</f>
        <v>471.5</v>
      </c>
      <c r="BF6" s="36">
        <f t="shared" ref="BF6:BN6" si="7">IF(BF7="",NA(),BF7)</f>
        <v>478.54</v>
      </c>
      <c r="BG6" s="36">
        <f t="shared" si="7"/>
        <v>480.77</v>
      </c>
      <c r="BH6" s="36">
        <f t="shared" si="7"/>
        <v>487.71</v>
      </c>
      <c r="BI6" s="36">
        <f t="shared" si="7"/>
        <v>474.85</v>
      </c>
      <c r="BJ6" s="36">
        <f t="shared" si="7"/>
        <v>291.77999999999997</v>
      </c>
      <c r="BK6" s="36">
        <f t="shared" si="7"/>
        <v>295.44</v>
      </c>
      <c r="BL6" s="36">
        <f t="shared" si="7"/>
        <v>290.07</v>
      </c>
      <c r="BM6" s="36">
        <f t="shared" si="7"/>
        <v>290.42</v>
      </c>
      <c r="BN6" s="36">
        <f t="shared" si="7"/>
        <v>294.66000000000003</v>
      </c>
      <c r="BO6" s="35" t="str">
        <f>IF(BO7="","",IF(BO7="-","【-】","【"&amp;SUBSTITUTE(TEXT(BO7,"#,##0.00"),"-","△")&amp;"】"))</f>
        <v>【275.67】</v>
      </c>
      <c r="BP6" s="36">
        <f>IF(BP7="",NA(),BP7)</f>
        <v>108</v>
      </c>
      <c r="BQ6" s="36">
        <f t="shared" ref="BQ6:BY6" si="8">IF(BQ7="",NA(),BQ7)</f>
        <v>108.35</v>
      </c>
      <c r="BR6" s="36">
        <f t="shared" si="8"/>
        <v>106.09</v>
      </c>
      <c r="BS6" s="36">
        <f t="shared" si="8"/>
        <v>105.63</v>
      </c>
      <c r="BT6" s="36">
        <f t="shared" si="8"/>
        <v>109.01</v>
      </c>
      <c r="BU6" s="36">
        <f t="shared" si="8"/>
        <v>107.61</v>
      </c>
      <c r="BV6" s="36">
        <f t="shared" si="8"/>
        <v>106.02</v>
      </c>
      <c r="BW6" s="36">
        <f t="shared" si="8"/>
        <v>104.84</v>
      </c>
      <c r="BX6" s="36">
        <f t="shared" si="8"/>
        <v>106.11</v>
      </c>
      <c r="BY6" s="36">
        <f t="shared" si="8"/>
        <v>103.75</v>
      </c>
      <c r="BZ6" s="35" t="str">
        <f>IF(BZ7="","",IF(BZ7="-","【-】","【"&amp;SUBSTITUTE(TEXT(BZ7,"#,##0.00"),"-","△")&amp;"】"))</f>
        <v>【100.05】</v>
      </c>
      <c r="CA6" s="36">
        <f>IF(CA7="",NA(),CA7)</f>
        <v>223.47</v>
      </c>
      <c r="CB6" s="36">
        <f t="shared" ref="CB6:CJ6" si="9">IF(CB7="",NA(),CB7)</f>
        <v>223.76</v>
      </c>
      <c r="CC6" s="36">
        <f t="shared" si="9"/>
        <v>228.97</v>
      </c>
      <c r="CD6" s="36">
        <f t="shared" si="9"/>
        <v>230.44</v>
      </c>
      <c r="CE6" s="36">
        <f t="shared" si="9"/>
        <v>221.29</v>
      </c>
      <c r="CF6" s="36">
        <f t="shared" si="9"/>
        <v>155.69</v>
      </c>
      <c r="CG6" s="36">
        <f t="shared" si="9"/>
        <v>158.6</v>
      </c>
      <c r="CH6" s="36">
        <f t="shared" si="9"/>
        <v>161.82</v>
      </c>
      <c r="CI6" s="36">
        <f t="shared" si="9"/>
        <v>161.03</v>
      </c>
      <c r="CJ6" s="36">
        <f t="shared" si="9"/>
        <v>159.93</v>
      </c>
      <c r="CK6" s="35" t="str">
        <f>IF(CK7="","",IF(CK7="-","【-】","【"&amp;SUBSTITUTE(TEXT(CK7,"#,##0.00"),"-","△")&amp;"】"))</f>
        <v>【166.40】</v>
      </c>
      <c r="CL6" s="36">
        <f>IF(CL7="",NA(),CL7)</f>
        <v>53.35</v>
      </c>
      <c r="CM6" s="36">
        <f t="shared" ref="CM6:CU6" si="10">IF(CM7="",NA(),CM7)</f>
        <v>52.35</v>
      </c>
      <c r="CN6" s="36">
        <f t="shared" si="10"/>
        <v>52.61</v>
      </c>
      <c r="CO6" s="36">
        <f t="shared" si="10"/>
        <v>51.93</v>
      </c>
      <c r="CP6" s="36">
        <f t="shared" si="10"/>
        <v>52.47</v>
      </c>
      <c r="CQ6" s="36">
        <f t="shared" si="10"/>
        <v>62.46</v>
      </c>
      <c r="CR6" s="36">
        <f t="shared" si="10"/>
        <v>62.88</v>
      </c>
      <c r="CS6" s="36">
        <f t="shared" si="10"/>
        <v>62.32</v>
      </c>
      <c r="CT6" s="36">
        <f t="shared" si="10"/>
        <v>61.71</v>
      </c>
      <c r="CU6" s="36">
        <f t="shared" si="10"/>
        <v>63.12</v>
      </c>
      <c r="CV6" s="35" t="str">
        <f>IF(CV7="","",IF(CV7="-","【-】","【"&amp;SUBSTITUTE(TEXT(CV7,"#,##0.00"),"-","△")&amp;"】"))</f>
        <v>【60.69】</v>
      </c>
      <c r="CW6" s="36">
        <f>IF(CW7="",NA(),CW7)</f>
        <v>89.91</v>
      </c>
      <c r="CX6" s="36">
        <f t="shared" ref="CX6:DF6" si="11">IF(CX7="",NA(),CX7)</f>
        <v>91.54</v>
      </c>
      <c r="CY6" s="36">
        <f t="shared" si="11"/>
        <v>90.57</v>
      </c>
      <c r="CZ6" s="36">
        <f t="shared" si="11"/>
        <v>91.44</v>
      </c>
      <c r="DA6" s="36">
        <f t="shared" si="11"/>
        <v>89.94</v>
      </c>
      <c r="DB6" s="36">
        <f t="shared" si="11"/>
        <v>90.62</v>
      </c>
      <c r="DC6" s="36">
        <f t="shared" si="11"/>
        <v>90.13</v>
      </c>
      <c r="DD6" s="36">
        <f t="shared" si="11"/>
        <v>90.19</v>
      </c>
      <c r="DE6" s="36">
        <f t="shared" si="11"/>
        <v>90.03</v>
      </c>
      <c r="DF6" s="36">
        <f t="shared" si="11"/>
        <v>90.09</v>
      </c>
      <c r="DG6" s="35" t="str">
        <f>IF(DG7="","",IF(DG7="-","【-】","【"&amp;SUBSTITUTE(TEXT(DG7,"#,##0.00"),"-","△")&amp;"】"))</f>
        <v>【89.82】</v>
      </c>
      <c r="DH6" s="36">
        <f>IF(DH7="",NA(),DH7)</f>
        <v>43.85</v>
      </c>
      <c r="DI6" s="36">
        <f t="shared" ref="DI6:DQ6" si="12">IF(DI7="",NA(),DI7)</f>
        <v>44.19</v>
      </c>
      <c r="DJ6" s="36">
        <f t="shared" si="12"/>
        <v>44.99</v>
      </c>
      <c r="DK6" s="36">
        <f t="shared" si="12"/>
        <v>45.17</v>
      </c>
      <c r="DL6" s="36">
        <f t="shared" si="12"/>
        <v>45.73</v>
      </c>
      <c r="DM6" s="36">
        <f t="shared" si="12"/>
        <v>48.01</v>
      </c>
      <c r="DN6" s="36">
        <f t="shared" si="12"/>
        <v>48.01</v>
      </c>
      <c r="DO6" s="36">
        <f t="shared" si="12"/>
        <v>48.86</v>
      </c>
      <c r="DP6" s="36">
        <f t="shared" si="12"/>
        <v>49.6</v>
      </c>
      <c r="DQ6" s="36">
        <f t="shared" si="12"/>
        <v>50.31</v>
      </c>
      <c r="DR6" s="35" t="str">
        <f>IF(DR7="","",IF(DR7="-","【-】","【"&amp;SUBSTITUTE(TEXT(DR7,"#,##0.00"),"-","△")&amp;"】"))</f>
        <v>【50.19】</v>
      </c>
      <c r="DS6" s="36">
        <f>IF(DS7="",NA(),DS7)</f>
        <v>12.84</v>
      </c>
      <c r="DT6" s="36">
        <f t="shared" ref="DT6:EB6" si="13">IF(DT7="",NA(),DT7)</f>
        <v>14.37</v>
      </c>
      <c r="DU6" s="36">
        <f t="shared" si="13"/>
        <v>15.77</v>
      </c>
      <c r="DV6" s="36">
        <f t="shared" si="13"/>
        <v>17.04</v>
      </c>
      <c r="DW6" s="36">
        <f t="shared" si="13"/>
        <v>18.329999999999998</v>
      </c>
      <c r="DX6" s="36">
        <f t="shared" si="13"/>
        <v>16.170000000000002</v>
      </c>
      <c r="DY6" s="36">
        <f t="shared" si="13"/>
        <v>16.600000000000001</v>
      </c>
      <c r="DZ6" s="36">
        <f t="shared" si="13"/>
        <v>18.510000000000002</v>
      </c>
      <c r="EA6" s="36">
        <f t="shared" si="13"/>
        <v>20.49</v>
      </c>
      <c r="EB6" s="36">
        <f t="shared" si="13"/>
        <v>21.34</v>
      </c>
      <c r="EC6" s="35" t="str">
        <f>IF(EC7="","",IF(EC7="-","【-】","【"&amp;SUBSTITUTE(TEXT(EC7,"#,##0.00"),"-","△")&amp;"】"))</f>
        <v>【20.63】</v>
      </c>
      <c r="ED6" s="36">
        <f>IF(ED7="",NA(),ED7)</f>
        <v>0.7</v>
      </c>
      <c r="EE6" s="36">
        <f t="shared" ref="EE6:EM6" si="14">IF(EE7="",NA(),EE7)</f>
        <v>0.88</v>
      </c>
      <c r="EF6" s="36">
        <f t="shared" si="14"/>
        <v>1.1200000000000001</v>
      </c>
      <c r="EG6" s="36">
        <f t="shared" si="14"/>
        <v>1.1200000000000001</v>
      </c>
      <c r="EH6" s="36">
        <f t="shared" si="14"/>
        <v>0.55000000000000004</v>
      </c>
      <c r="EI6" s="36">
        <f t="shared" si="14"/>
        <v>0.67</v>
      </c>
      <c r="EJ6" s="36">
        <f t="shared" si="14"/>
        <v>0.65</v>
      </c>
      <c r="EK6" s="36">
        <f t="shared" si="14"/>
        <v>0.7</v>
      </c>
      <c r="EL6" s="36">
        <f t="shared" si="14"/>
        <v>0.72</v>
      </c>
      <c r="EM6" s="36">
        <f t="shared" si="14"/>
        <v>0.69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12076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49.04</v>
      </c>
      <c r="P7" s="39">
        <v>99.77</v>
      </c>
      <c r="Q7" s="39">
        <v>4015</v>
      </c>
      <c r="R7" s="39">
        <v>165670</v>
      </c>
      <c r="S7" s="39">
        <v>619.34</v>
      </c>
      <c r="T7" s="39">
        <v>267.49</v>
      </c>
      <c r="U7" s="39">
        <v>164626</v>
      </c>
      <c r="V7" s="39">
        <v>362.59</v>
      </c>
      <c r="W7" s="39">
        <v>454.03</v>
      </c>
      <c r="X7" s="39">
        <v>118.82</v>
      </c>
      <c r="Y7" s="39">
        <v>119.89</v>
      </c>
      <c r="Z7" s="39">
        <v>116.68</v>
      </c>
      <c r="AA7" s="39">
        <v>116.45</v>
      </c>
      <c r="AB7" s="39">
        <v>118.35</v>
      </c>
      <c r="AC7" s="39">
        <v>115.36</v>
      </c>
      <c r="AD7" s="39">
        <v>113.95</v>
      </c>
      <c r="AE7" s="39">
        <v>112.62</v>
      </c>
      <c r="AF7" s="39">
        <v>113.35</v>
      </c>
      <c r="AG7" s="39">
        <v>112.36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0.75</v>
      </c>
      <c r="AQ7" s="39">
        <v>0.51</v>
      </c>
      <c r="AR7" s="39">
        <v>0.28999999999999998</v>
      </c>
      <c r="AS7" s="39">
        <v>1.1499999999999999</v>
      </c>
      <c r="AT7" s="39">
        <v>162.9</v>
      </c>
      <c r="AU7" s="39">
        <v>189.59</v>
      </c>
      <c r="AV7" s="39">
        <v>193.11</v>
      </c>
      <c r="AW7" s="39">
        <v>200.18</v>
      </c>
      <c r="AX7" s="39">
        <v>198.32</v>
      </c>
      <c r="AY7" s="39">
        <v>311.99</v>
      </c>
      <c r="AZ7" s="39">
        <v>307.83</v>
      </c>
      <c r="BA7" s="39">
        <v>318.89</v>
      </c>
      <c r="BB7" s="39">
        <v>309.10000000000002</v>
      </c>
      <c r="BC7" s="39">
        <v>306.08</v>
      </c>
      <c r="BD7" s="39">
        <v>260.31</v>
      </c>
      <c r="BE7" s="39">
        <v>471.5</v>
      </c>
      <c r="BF7" s="39">
        <v>478.54</v>
      </c>
      <c r="BG7" s="39">
        <v>480.77</v>
      </c>
      <c r="BH7" s="39">
        <v>487.71</v>
      </c>
      <c r="BI7" s="39">
        <v>474.85</v>
      </c>
      <c r="BJ7" s="39">
        <v>291.77999999999997</v>
      </c>
      <c r="BK7" s="39">
        <v>295.44</v>
      </c>
      <c r="BL7" s="39">
        <v>290.07</v>
      </c>
      <c r="BM7" s="39">
        <v>290.42</v>
      </c>
      <c r="BN7" s="39">
        <v>294.66000000000003</v>
      </c>
      <c r="BO7" s="39">
        <v>275.67</v>
      </c>
      <c r="BP7" s="39">
        <v>108</v>
      </c>
      <c r="BQ7" s="39">
        <v>108.35</v>
      </c>
      <c r="BR7" s="39">
        <v>106.09</v>
      </c>
      <c r="BS7" s="39">
        <v>105.63</v>
      </c>
      <c r="BT7" s="39">
        <v>109.01</v>
      </c>
      <c r="BU7" s="39">
        <v>107.61</v>
      </c>
      <c r="BV7" s="39">
        <v>106.02</v>
      </c>
      <c r="BW7" s="39">
        <v>104.84</v>
      </c>
      <c r="BX7" s="39">
        <v>106.11</v>
      </c>
      <c r="BY7" s="39">
        <v>103.75</v>
      </c>
      <c r="BZ7" s="39">
        <v>100.05</v>
      </c>
      <c r="CA7" s="39">
        <v>223.47</v>
      </c>
      <c r="CB7" s="39">
        <v>223.76</v>
      </c>
      <c r="CC7" s="39">
        <v>228.97</v>
      </c>
      <c r="CD7" s="39">
        <v>230.44</v>
      </c>
      <c r="CE7" s="39">
        <v>221.29</v>
      </c>
      <c r="CF7" s="39">
        <v>155.69</v>
      </c>
      <c r="CG7" s="39">
        <v>158.6</v>
      </c>
      <c r="CH7" s="39">
        <v>161.82</v>
      </c>
      <c r="CI7" s="39">
        <v>161.03</v>
      </c>
      <c r="CJ7" s="39">
        <v>159.93</v>
      </c>
      <c r="CK7" s="39">
        <v>166.4</v>
      </c>
      <c r="CL7" s="39">
        <v>53.35</v>
      </c>
      <c r="CM7" s="39">
        <v>52.35</v>
      </c>
      <c r="CN7" s="39">
        <v>52.61</v>
      </c>
      <c r="CO7" s="39">
        <v>51.93</v>
      </c>
      <c r="CP7" s="39">
        <v>52.47</v>
      </c>
      <c r="CQ7" s="39">
        <v>62.46</v>
      </c>
      <c r="CR7" s="39">
        <v>62.88</v>
      </c>
      <c r="CS7" s="39">
        <v>62.32</v>
      </c>
      <c r="CT7" s="39">
        <v>61.71</v>
      </c>
      <c r="CU7" s="39">
        <v>63.12</v>
      </c>
      <c r="CV7" s="39">
        <v>60.69</v>
      </c>
      <c r="CW7" s="39">
        <v>89.91</v>
      </c>
      <c r="CX7" s="39">
        <v>91.54</v>
      </c>
      <c r="CY7" s="39">
        <v>90.57</v>
      </c>
      <c r="CZ7" s="39">
        <v>91.44</v>
      </c>
      <c r="DA7" s="39">
        <v>89.94</v>
      </c>
      <c r="DB7" s="39">
        <v>90.62</v>
      </c>
      <c r="DC7" s="39">
        <v>90.13</v>
      </c>
      <c r="DD7" s="39">
        <v>90.19</v>
      </c>
      <c r="DE7" s="39">
        <v>90.03</v>
      </c>
      <c r="DF7" s="39">
        <v>90.09</v>
      </c>
      <c r="DG7" s="39">
        <v>89.82</v>
      </c>
      <c r="DH7" s="39">
        <v>43.85</v>
      </c>
      <c r="DI7" s="39">
        <v>44.19</v>
      </c>
      <c r="DJ7" s="39">
        <v>44.99</v>
      </c>
      <c r="DK7" s="39">
        <v>45.17</v>
      </c>
      <c r="DL7" s="39">
        <v>45.73</v>
      </c>
      <c r="DM7" s="39">
        <v>48.01</v>
      </c>
      <c r="DN7" s="39">
        <v>48.01</v>
      </c>
      <c r="DO7" s="39">
        <v>48.86</v>
      </c>
      <c r="DP7" s="39">
        <v>49.6</v>
      </c>
      <c r="DQ7" s="39">
        <v>50.31</v>
      </c>
      <c r="DR7" s="39">
        <v>50.19</v>
      </c>
      <c r="DS7" s="39">
        <v>12.84</v>
      </c>
      <c r="DT7" s="39">
        <v>14.37</v>
      </c>
      <c r="DU7" s="39">
        <v>15.77</v>
      </c>
      <c r="DV7" s="39">
        <v>17.04</v>
      </c>
      <c r="DW7" s="39">
        <v>18.329999999999998</v>
      </c>
      <c r="DX7" s="39">
        <v>16.170000000000002</v>
      </c>
      <c r="DY7" s="39">
        <v>16.600000000000001</v>
      </c>
      <c r="DZ7" s="39">
        <v>18.510000000000002</v>
      </c>
      <c r="EA7" s="39">
        <v>20.49</v>
      </c>
      <c r="EB7" s="39">
        <v>21.34</v>
      </c>
      <c r="EC7" s="39">
        <v>20.63</v>
      </c>
      <c r="ED7" s="39">
        <v>0.7</v>
      </c>
      <c r="EE7" s="39">
        <v>0.88</v>
      </c>
      <c r="EF7" s="39">
        <v>1.1200000000000001</v>
      </c>
      <c r="EG7" s="39">
        <v>1.1200000000000001</v>
      </c>
      <c r="EH7" s="39">
        <v>0.55000000000000004</v>
      </c>
      <c r="EI7" s="39">
        <v>0.67</v>
      </c>
      <c r="EJ7" s="39">
        <v>0.65</v>
      </c>
      <c r="EK7" s="39">
        <v>0.7</v>
      </c>
      <c r="EL7" s="39">
        <v>0.72</v>
      </c>
      <c r="EM7" s="39">
        <v>0.69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obi20160</cp:lastModifiedBy>
  <cp:lastPrinted>2022-01-20T07:48:53Z</cp:lastPrinted>
  <dcterms:created xsi:type="dcterms:W3CDTF">2021-12-03T06:41:09Z</dcterms:created>
  <dcterms:modified xsi:type="dcterms:W3CDTF">2022-01-20T07:49:02Z</dcterms:modified>
  <cp:category/>
</cp:coreProperties>
</file>