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３\財政課\R4.1.11_経営比較分析表\回答\"/>
    </mc:Choice>
  </mc:AlternateContent>
  <workbookProtection workbookAlgorithmName="SHA-512" workbookHashValue="WEbP6NqMD6zsaau4StjsXWwguG97OS1m4UwxneTx1XaeU9PIl9khCQ6X+pRPZBmko1uFYgHN1C7/9JF4VfnOeQ==" workbookSaltValue="pIN+uf7nqnpJ8DCiH0gX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<sst xmlns="http://schemas.openxmlformats.org/spreadsheetml/2006/main" count="231" uniqueCount="117">
  <si>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</si>
  <si>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</si>
  <si>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</si>
  <si>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</si>
  <si>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</si>
  <si>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</si>
  <si>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</si>
  <si>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</si>
  <si>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</si>
  <si>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</si>
  <si>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</si>
  <si>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</si>
  <si>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</si>
  <si>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</si>
  <si>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</si>
  <si>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</si>
  <si>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</si>
  <si>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</si>
  <si>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</si>
  <si>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</si>
  <si>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</si>
  <si>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</si>
  <si>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</si>
  <si>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</si>
  <si>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</si>
  <si>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</si>
  <si>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</si>
  <si>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</si>
  <si>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</si>
  <si>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</si>
  <si>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</si>
  <si>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</si>
  <si>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</si>
  <si>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</si>
  <si>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</si>
  <si>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</si>
  <si>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</si>
  <si>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</si>
  <si>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</si>
  <si>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</si>
  <si>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</si>
  <si>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</si>
  <si>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</si>
  <si>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</si>
  <si>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</si>
  <si>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</si>
  <si>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</si>
  <si>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</si>
  <si>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</si>
  <si>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</si>
  <si>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</si>
  <si>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</si>
  <si>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</si>
  <si>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</si>
  <si>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</si>
  <si>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</si>
  <si>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</si>
  <si>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</si>
  <si>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</si>
  <si>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</si>
  <si>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</si>
  <si>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</si>
  <si>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</si>
  <si>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</si>
  <si>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</si>
  <si>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</si>
  <si>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</si>
  <si>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</si>
  <si>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</si>
  <si>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</si>
  <si>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</si>
  <si>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</si>
  <si>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</si>
  <si>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</si>
  <si>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</si>
  <si>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</si>
  <si>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</si>
  <si>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</si>
  <si>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</si>
  <si>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</si>
  <si>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</si>
  <si>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</si>
  <si>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</si>
  <si>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</si>
  <si>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</si>
  <si>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</si>
  <si>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</si>
  <si>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</si>
  <si>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</si>
  <si>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</si>
  <si>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</si>
  <si>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</si>
  <si>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</si>
  <si>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</si>
  <si>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</si>
  <si>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</si>
  <si>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</si>
  <si>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</si>
  <si>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</si>
  <si>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</si>
  <si>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</si>
  <si>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</si>
  <si>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</si>
  <si>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</si>
  <si>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</si>
  <si>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</si>
  <si>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</si>
  <si>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</si>
  <si>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</si>
  <si>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</si>
  <si>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</si>
  <si>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</si>
  <si>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</si>
  <si>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</si>
  <si>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安定的に下水道使用料により汚水処理コストを回収できているとともに、投資規模も適切と考えられるため、健全な経営が行われているといえます。
　しかし、人口が減少し使用量の減少が見込まれる一方、施設の更新が必要になるなど、今後の経営は厳しさを増すことが予想されます。
　今後も生活に不可欠な下水道サービスを提供し続けるため、中長期的な視点に立った健全な企業経営を行っていきます。</t>
    <rPh sb="87" eb="89">
      <t>ミコ</t>
    </rPh>
    <phoneticPr fontId="15"/>
  </si>
  <si>
    <r>
      <t>　①経常収支比率は、0.7ポイント増加し、100％を超えて黒字を維持しています。
　③流動比率は、類似団体平均値を上回っており、短期的な支払い能力は有しています。
　④企業債残高対事業規模比率は、類似団体平均値を下回っているものの、これまで収入確保や経費削減等により企業債残高を削減しており、低減傾向で推移しています。
　⑤経費回収率は、100％を上回っており、適切な使用料収入が確保されています。
　⑥汚水処理原価は、類似団体平均値を下回っており、安定して推移しています。
　⑦施設利用率は、類似団体平均値を上回っており、今後も適切な施設規模を維持していきます。</t>
    </r>
    <r>
      <rPr>
        <sz val="11"/>
        <color rgb="FFFF0000"/>
        <rFont val="ＭＳ ゴシック"/>
        <family val="3"/>
        <charset val="128"/>
      </rPr>
      <t xml:space="preserve">
</t>
    </r>
    <r>
      <rPr>
        <sz val="11"/>
        <color rgb="FF00B050"/>
        <rFont val="ＭＳ ゴシック"/>
        <family val="3"/>
        <charset val="128"/>
      </rPr>
      <t xml:space="preserve">
　⑧水洗化率は、類似団体を上回っており、近年は約99%程度で推移しています。</t>
    </r>
    <rPh sb="7" eb="8">
      <t>リツ</t>
    </rPh>
    <rPh sb="17" eb="19">
      <t>ゾウカ</t>
    </rPh>
    <rPh sb="29" eb="31">
      <t>クロジ</t>
    </rPh>
    <rPh sb="32" eb="34">
      <t>イジ</t>
    </rPh>
    <rPh sb="50" eb="52">
      <t>ルイジ</t>
    </rPh>
    <rPh sb="52" eb="54">
      <t>ダンタイ</t>
    </rPh>
    <rPh sb="54" eb="56">
      <t>ヘイキン</t>
    </rPh>
    <rPh sb="56" eb="57">
      <t>チ</t>
    </rPh>
    <rPh sb="58" eb="60">
      <t>ウワマワ</t>
    </rPh>
    <rPh sb="178" eb="180">
      <t>ウワマワ</t>
    </rPh>
    <rPh sb="185" eb="187">
      <t>テキセツ</t>
    </rPh>
    <rPh sb="188" eb="191">
      <t>シヨウリョウ</t>
    </rPh>
    <rPh sb="191" eb="193">
      <t>シュウニュウ</t>
    </rPh>
    <rPh sb="194" eb="196">
      <t>カクホ</t>
    </rPh>
    <rPh sb="261" eb="262">
      <t>ウワ</t>
    </rPh>
    <rPh sb="268" eb="270">
      <t>コンゴ</t>
    </rPh>
    <rPh sb="271" eb="273">
      <t>テキセツ</t>
    </rPh>
    <rPh sb="274" eb="276">
      <t>シセツ</t>
    </rPh>
    <rPh sb="276" eb="278">
      <t>キボ</t>
    </rPh>
    <rPh sb="279" eb="281">
      <t>イジ</t>
    </rPh>
    <rPh sb="313" eb="314">
      <t>ヤク</t>
    </rPh>
    <rPh sb="317" eb="319">
      <t>テイド</t>
    </rPh>
    <phoneticPr fontId="4"/>
  </si>
  <si>
    <t>　①有形固定資産減価償却率は、類似団体平均値を上回っており、施設の老朽化が進んでいます。そのため、施設の状態を適切に把握し、計画的な更新投資を進めます。
　②管渠老朽化率は、類似団体平均値を上回っており、管渠の老朽化が進んでいます。引き続き老朽化の進行度に応じた修繕や再整備を実施していきます。
　③管渠改善率は、今後施設の老朽化が進んでいく見込みであることから、効率的かつ計画的な下水道施設の更新を進めます。</t>
    <rPh sb="23" eb="25">
      <t>ウワマワ</t>
    </rPh>
    <rPh sb="66" eb="68">
      <t>コウシン</t>
    </rPh>
    <rPh sb="68" eb="70">
      <t>トウシ</t>
    </rPh>
    <rPh sb="97" eb="98">
      <t>ウエ</t>
    </rPh>
    <rPh sb="104" eb="106">
      <t>カンキョ</t>
    </rPh>
    <rPh sb="118" eb="119">
      <t>ヒ</t>
    </rPh>
    <rPh sb="120" eb="121">
      <t>ツヅ</t>
    </rPh>
    <rPh sb="160" eb="162">
      <t>コンゴ</t>
    </rPh>
    <rPh sb="162" eb="164">
      <t>シセツ</t>
    </rPh>
    <rPh sb="165" eb="168">
      <t>ロウキュウカ</t>
    </rPh>
    <rPh sb="169" eb="170">
      <t>スス</t>
    </rPh>
    <rPh sb="174" eb="17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</si>
</sst>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0.15</c:v>
                </c:pt>
                <c:pt idx="1">
                  <c:v>0.11</c:v>
                </c:pt>
                <c:pt idx="2">
                  <c:v>0.05</c:v>
                </c:pt>
                <c:pt idx="3">
                  <c:v>0.05</c:v>
                </c:pt>
                <c:pt idx="4" formatCode="#,##0.00;&quot;△&quot;#,##0.00">
                  <c:v>0</c:v>
                </c:pt>
              </c:numCache>
            </c:numRef>
          </c:val>
          <c:extLst>
            <c:ext xmlns:c16="http://schemas.microsoft.com/office/drawing/2014/chart" uri="{C3380CC4-5D6E-409C-BE32-E72D297353CC}">
              <c16:uniqueId val="{00000000-C40D-4CEC-9B02-769E3D36A9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C40D-4CEC-9B02-769E3D36A9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94.71</c:v>
                </c:pt>
                <c:pt idx="1">
                  <c:v>86.52</c:v>
                </c:pt>
                <c:pt idx="2">
                  <c:v>88.97</c:v>
                </c:pt>
                <c:pt idx="3">
                  <c:v>83.5</c:v>
                </c:pt>
                <c:pt idx="4">
                  <c:v>92.08</c:v>
                </c:pt>
              </c:numCache>
            </c:numRef>
          </c:val>
          <c:extLst>
            <c:ext xmlns:c16="http://schemas.microsoft.com/office/drawing/2014/chart" uri="{C3380CC4-5D6E-409C-BE32-E72D297353CC}">
              <c16:uniqueId val="{00000000-1324-4ECC-9106-B86C3F593A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1324-4ECC-9106-B86C3F593A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98.63</c:v>
                </c:pt>
                <c:pt idx="1">
                  <c:v>98.73</c:v>
                </c:pt>
                <c:pt idx="2">
                  <c:v>98.68</c:v>
                </c:pt>
                <c:pt idx="3">
                  <c:v>98.87</c:v>
                </c:pt>
                <c:pt idx="4">
                  <c:v>98.97</c:v>
                </c:pt>
              </c:numCache>
            </c:numRef>
          </c:val>
          <c:extLst>
            <c:ext xmlns:c16="http://schemas.microsoft.com/office/drawing/2014/chart" uri="{C3380CC4-5D6E-409C-BE32-E72D297353CC}">
              <c16:uniqueId val="{00000000-59CD-4709-9DB0-5270B1A8D2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59CD-4709-9DB0-5270B1A8D2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112.26</c:v>
                </c:pt>
                <c:pt idx="1">
                  <c:v>114.74</c:v>
                </c:pt>
                <c:pt idx="2">
                  <c:v>114.79</c:v>
                </c:pt>
                <c:pt idx="3">
                  <c:v>115.4</c:v>
                </c:pt>
                <c:pt idx="4">
                  <c:v>116.06</c:v>
                </c:pt>
              </c:numCache>
            </c:numRef>
          </c:val>
          <c:extLst>
            <c:ext xmlns:c16="http://schemas.microsoft.com/office/drawing/2014/chart" uri="{C3380CC4-5D6E-409C-BE32-E72D297353CC}">
              <c16:uniqueId val="{00000000-47DB-4679-BC53-165D5B30B0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47DB-4679-BC53-165D5B30B0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46.2</c:v>
                </c:pt>
                <c:pt idx="1">
                  <c:v>47.97</c:v>
                </c:pt>
                <c:pt idx="2">
                  <c:v>49.64</c:v>
                </c:pt>
                <c:pt idx="3">
                  <c:v>51.37</c:v>
                </c:pt>
                <c:pt idx="4">
                  <c:v>53.08</c:v>
                </c:pt>
              </c:numCache>
            </c:numRef>
          </c:val>
          <c:extLst>
            <c:ext xmlns:c16="http://schemas.microsoft.com/office/drawing/2014/chart" uri="{C3380CC4-5D6E-409C-BE32-E72D297353CC}">
              <c16:uniqueId val="{00000000-7C0A-44BA-9D1B-FADBCEF78D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7C0A-44BA-9D1B-FADBCEF78D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3.82</c:v>
                </c:pt>
                <c:pt idx="1">
                  <c:v>4.9800000000000004</c:v>
                </c:pt>
                <c:pt idx="2">
                  <c:v>6.15</c:v>
                </c:pt>
                <c:pt idx="3">
                  <c:v>7.16</c:v>
                </c:pt>
                <c:pt idx="4">
                  <c:v>8.81</c:v>
                </c:pt>
              </c:numCache>
            </c:numRef>
          </c:val>
          <c:extLst>
            <c:ext xmlns:c16="http://schemas.microsoft.com/office/drawing/2014/chart" uri="{C3380CC4-5D6E-409C-BE32-E72D297353CC}">
              <c16:uniqueId val="{00000000-B97B-4E9C-9024-F9AE4FD5B5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B97B-4E9C-9024-F9AE4FD5B5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6-4823-A0A2-EC0906B28B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CF06-4823-A0A2-EC0906B28B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38.99</c:v>
                </c:pt>
                <c:pt idx="1">
                  <c:v>54.83</c:v>
                </c:pt>
                <c:pt idx="2">
                  <c:v>58.99</c:v>
                </c:pt>
                <c:pt idx="3">
                  <c:v>54.04</c:v>
                </c:pt>
                <c:pt idx="4">
                  <c:v>66.239999999999995</c:v>
                </c:pt>
              </c:numCache>
            </c:numRef>
          </c:val>
          <c:extLst>
            <c:ext xmlns:c16="http://schemas.microsoft.com/office/drawing/2014/chart" uri="{C3380CC4-5D6E-409C-BE32-E72D297353CC}">
              <c16:uniqueId val="{00000000-C6A3-4F5E-B66A-2940E1A585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C6A3-4F5E-B66A-2940E1A585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553.1</c:v>
                </c:pt>
                <c:pt idx="1">
                  <c:v>519.36</c:v>
                </c:pt>
                <c:pt idx="2">
                  <c:v>485.73</c:v>
                </c:pt>
                <c:pt idx="3">
                  <c:v>450.57</c:v>
                </c:pt>
                <c:pt idx="4">
                  <c:v>420.52</c:v>
                </c:pt>
              </c:numCache>
            </c:numRef>
          </c:val>
          <c:extLst>
            <c:ext xmlns:c16="http://schemas.microsoft.com/office/drawing/2014/chart" uri="{C3380CC4-5D6E-409C-BE32-E72D297353CC}">
              <c16:uniqueId val="{00000000-5397-4AC8-BE6A-9E7CA789B6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5397-4AC8-BE6A-9E7CA789B6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122.09</c:v>
                </c:pt>
                <c:pt idx="1">
                  <c:v>123.89</c:v>
                </c:pt>
                <c:pt idx="2">
                  <c:v>121.84</c:v>
                </c:pt>
                <c:pt idx="3">
                  <c:v>122.52</c:v>
                </c:pt>
                <c:pt idx="4">
                  <c:v>123.51</c:v>
                </c:pt>
              </c:numCache>
            </c:numRef>
          </c:val>
          <c:extLst>
            <c:ext xmlns:c16="http://schemas.microsoft.com/office/drawing/2014/chart" uri="{C3380CC4-5D6E-409C-BE32-E72D297353CC}">
              <c16:uniqueId val="{00000000-87BA-4B6B-AE2F-1B99452F30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87BA-4B6B-AE2F-1B99452F30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132.88999999999999</c:v>
                </c:pt>
                <c:pt idx="1">
                  <c:v>132.09</c:v>
                </c:pt>
                <c:pt idx="2">
                  <c:v>134.25</c:v>
                </c:pt>
                <c:pt idx="3">
                  <c:v>133.63</c:v>
                </c:pt>
                <c:pt idx="4">
                  <c:v>131.22999999999999</c:v>
                </c:pt>
              </c:numCache>
            </c:numRef>
          </c:val>
          <c:extLst>
            <c:ext xmlns:c16="http://schemas.microsoft.com/office/drawing/2014/chart" uri="{C3380CC4-5D6E-409C-BE32-E72D297353CC}">
              <c16:uniqueId val="{00000000-EC68-40A4-A519-B1E64ABF50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EC68-40A4-A519-B1E64ABF50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165670</v>
      </c>
      <c r="AM8" s="69"/>
      <c r="AN8" s="69"/>
      <c r="AO8" s="69"/>
      <c r="AP8" s="69"/>
      <c r="AQ8" s="69"/>
      <c r="AR8" s="69"/>
      <c r="AS8" s="69"/>
      <c r="AT8" s="68">
        <f>データ!T6</f>
        <v>619.34</v>
      </c>
      <c r="AU8" s="68"/>
      <c r="AV8" s="68"/>
      <c r="AW8" s="68"/>
      <c r="AX8" s="68"/>
      <c r="AY8" s="68"/>
      <c r="AZ8" s="68"/>
      <c r="BA8" s="68"/>
      <c r="BB8" s="68">
        <f>データ!U6</f>
        <v>267.49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64.47</v>
      </c>
      <c r="J10" s="68"/>
      <c r="K10" s="68"/>
      <c r="L10" s="68"/>
      <c r="M10" s="68"/>
      <c r="N10" s="68"/>
      <c r="O10" s="68"/>
      <c r="P10" s="68">
        <f>データ!P6</f>
        <v>95.88</v>
      </c>
      <c r="Q10" s="68"/>
      <c r="R10" s="68"/>
      <c r="S10" s="68"/>
      <c r="T10" s="68"/>
      <c r="U10" s="68"/>
      <c r="V10" s="68"/>
      <c r="W10" s="68">
        <f>データ!Q6</f>
        <v>75.260000000000005</v>
      </c>
      <c r="X10" s="68"/>
      <c r="Y10" s="68"/>
      <c r="Z10" s="68"/>
      <c r="AA10" s="68"/>
      <c r="AB10" s="68"/>
      <c r="AC10" s="68"/>
      <c r="AD10" s="69">
        <f>データ!R6</f>
        <v>2970</v>
      </c>
      <c r="AE10" s="69"/>
      <c r="AF10" s="69"/>
      <c r="AG10" s="69"/>
      <c r="AH10" s="69"/>
      <c r="AI10" s="69"/>
      <c r="AJ10" s="69"/>
      <c r="AK10" s="2"/>
      <c r="AL10" s="69">
        <f>データ!V6</f>
        <v>158197</v>
      </c>
      <c r="AM10" s="69"/>
      <c r="AN10" s="69"/>
      <c r="AO10" s="69"/>
      <c r="AP10" s="69"/>
      <c r="AQ10" s="69"/>
      <c r="AR10" s="69"/>
      <c r="AS10" s="69"/>
      <c r="AT10" s="68">
        <f>データ!W6</f>
        <v>41.98</v>
      </c>
      <c r="AU10" s="68"/>
      <c r="AV10" s="68"/>
      <c r="AW10" s="68"/>
      <c r="AX10" s="68"/>
      <c r="AY10" s="68"/>
      <c r="AZ10" s="68"/>
      <c r="BA10" s="68"/>
      <c r="BB10" s="68">
        <f>データ!X6</f>
        <v>3768.39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OGDXm8glWShMJN7j3uFtdAwhS0pGNvIeqxLnnZHKkwLjjHnj/jwIFwljsF+nwhgtN+aStdiNxxL1avEu6HPPA==" saltValue="mT+RLfRlzMMOpqoH7DhF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12076</v>
      </c>
      <c r="D6" s="33">
        <f t="shared" si="3"/>
        <v>46</v>
      </c>
      <c r="E6" s="33">
        <f t="shared" si="3"/>
        <v>17</v>
      </c>
      <c r="F6" s="33">
        <f t="shared" si="3"/>
        <v>1</v>
      </c>
      <c r="G6" s="33">
        <f t="shared" si="3"/>
        <v>0</v>
      </c>
      <c r="H6" s="33" t="str">
        <f t="shared" si="3"/>
        <v>北海道　帯広市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64.47</v>
      </c>
      <c r="P6" s="34">
        <f t="shared" si="3"/>
        <v>95.88</v>
      </c>
      <c r="Q6" s="34">
        <f t="shared" si="3"/>
        <v>75.260000000000005</v>
      </c>
      <c r="R6" s="34">
        <f t="shared" si="3"/>
        <v>2970</v>
      </c>
      <c r="S6" s="34">
        <f t="shared" si="3"/>
        <v>165670</v>
      </c>
      <c r="T6" s="34">
        <f t="shared" si="3"/>
        <v>619.34</v>
      </c>
      <c r="U6" s="34">
        <f t="shared" si="3"/>
        <v>267.49</v>
      </c>
      <c r="V6" s="34">
        <f t="shared" si="3"/>
        <v>158197</v>
      </c>
      <c r="W6" s="34">
        <f t="shared" si="3"/>
        <v>41.98</v>
      </c>
      <c r="X6" s="34">
        <f t="shared" si="3"/>
        <v>3768.39</v>
      </c>
      <c r="Y6" s="35">
        <f>IF(Y7="",NA(),Y7)</f>
        <v>112.26</v>
      </c>
      <c r="Z6" s="35">
        <f t="shared" ref="Z6:AH6" si="4">IF(Z7="",NA(),Z7)</f>
        <v>114.74</v>
      </c>
      <c r="AA6" s="35">
        <f t="shared" si="4"/>
        <v>114.79</v>
      </c>
      <c r="AB6" s="35">
        <f t="shared" si="4"/>
        <v>115.4</v>
      </c>
      <c r="AC6" s="35">
        <f t="shared" si="4"/>
        <v>116.06</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38.99</v>
      </c>
      <c r="AV6" s="35">
        <f t="shared" ref="AV6:BD6" si="6">IF(AV7="",NA(),AV7)</f>
        <v>54.83</v>
      </c>
      <c r="AW6" s="35">
        <f t="shared" si="6"/>
        <v>58.99</v>
      </c>
      <c r="AX6" s="35">
        <f t="shared" si="6"/>
        <v>54.04</v>
      </c>
      <c r="AY6" s="35">
        <f t="shared" si="6"/>
        <v>66.239999999999995</v>
      </c>
      <c r="AZ6" s="35">
        <f t="shared" si="6"/>
        <v>49.96</v>
      </c>
      <c r="BA6" s="35">
        <f t="shared" si="6"/>
        <v>58.04</v>
      </c>
      <c r="BB6" s="35">
        <f t="shared" si="6"/>
        <v>62.12</v>
      </c>
      <c r="BC6" s="35">
        <f t="shared" si="6"/>
        <v>61.57</v>
      </c>
      <c r="BD6" s="35">
        <f t="shared" si="6"/>
        <v>60.82</v>
      </c>
      <c r="BE6" s="34" t="str">
        <f>IF(BE7="","",IF(BE7="-","【-】","【"&amp;SUBSTITUTE(TEXT(BE7,"#,##0.00"),"-","△")&amp;"】"))</f>
        <v>【67.52】</v>
      </c>
      <c r="BF6" s="35">
        <f>IF(BF7="",NA(),BF7)</f>
        <v>553.1</v>
      </c>
      <c r="BG6" s="35">
        <f t="shared" ref="BG6:BO6" si="7">IF(BG7="",NA(),BG7)</f>
        <v>519.36</v>
      </c>
      <c r="BH6" s="35">
        <f t="shared" si="7"/>
        <v>485.73</v>
      </c>
      <c r="BI6" s="35">
        <f t="shared" si="7"/>
        <v>450.57</v>
      </c>
      <c r="BJ6" s="35">
        <f t="shared" si="7"/>
        <v>420.52</v>
      </c>
      <c r="BK6" s="35">
        <f t="shared" si="7"/>
        <v>970.35</v>
      </c>
      <c r="BL6" s="35">
        <f t="shared" si="7"/>
        <v>917.29</v>
      </c>
      <c r="BM6" s="35">
        <f t="shared" si="7"/>
        <v>875.53</v>
      </c>
      <c r="BN6" s="35">
        <f t="shared" si="7"/>
        <v>867.39</v>
      </c>
      <c r="BO6" s="35">
        <f t="shared" si="7"/>
        <v>920.83</v>
      </c>
      <c r="BP6" s="34" t="str">
        <f>IF(BP7="","",IF(BP7="-","【-】","【"&amp;SUBSTITUTE(TEXT(BP7,"#,##0.00"),"-","△")&amp;"】"))</f>
        <v>【705.21】</v>
      </c>
      <c r="BQ6" s="35">
        <f>IF(BQ7="",NA(),BQ7)</f>
        <v>122.09</v>
      </c>
      <c r="BR6" s="35">
        <f t="shared" ref="BR6:BZ6" si="8">IF(BR7="",NA(),BR7)</f>
        <v>123.89</v>
      </c>
      <c r="BS6" s="35">
        <f t="shared" si="8"/>
        <v>121.84</v>
      </c>
      <c r="BT6" s="35">
        <f t="shared" si="8"/>
        <v>122.52</v>
      </c>
      <c r="BU6" s="35">
        <f t="shared" si="8"/>
        <v>123.51</v>
      </c>
      <c r="BV6" s="35">
        <f t="shared" si="8"/>
        <v>99.26</v>
      </c>
      <c r="BW6" s="35">
        <f t="shared" si="8"/>
        <v>99.67</v>
      </c>
      <c r="BX6" s="35">
        <f t="shared" si="8"/>
        <v>99.83</v>
      </c>
      <c r="BY6" s="35">
        <f t="shared" si="8"/>
        <v>100.91</v>
      </c>
      <c r="BZ6" s="35">
        <f t="shared" si="8"/>
        <v>99.82</v>
      </c>
      <c r="CA6" s="34" t="str">
        <f>IF(CA7="","",IF(CA7="-","【-】","【"&amp;SUBSTITUTE(TEXT(CA7,"#,##0.00"),"-","△")&amp;"】"))</f>
        <v>【98.96】</v>
      </c>
      <c r="CB6" s="35">
        <f>IF(CB7="",NA(),CB7)</f>
        <v>132.88999999999999</v>
      </c>
      <c r="CC6" s="35">
        <f t="shared" ref="CC6:CK6" si="9">IF(CC7="",NA(),CC7)</f>
        <v>132.09</v>
      </c>
      <c r="CD6" s="35">
        <f t="shared" si="9"/>
        <v>134.25</v>
      </c>
      <c r="CE6" s="35">
        <f t="shared" si="9"/>
        <v>133.63</v>
      </c>
      <c r="CF6" s="35">
        <f t="shared" si="9"/>
        <v>131.22999999999999</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94.71</v>
      </c>
      <c r="CN6" s="35">
        <f t="shared" ref="CN6:CV6" si="10">IF(CN7="",NA(),CN7)</f>
        <v>86.52</v>
      </c>
      <c r="CO6" s="35">
        <f t="shared" si="10"/>
        <v>88.97</v>
      </c>
      <c r="CP6" s="35">
        <f t="shared" si="10"/>
        <v>83.5</v>
      </c>
      <c r="CQ6" s="35">
        <f t="shared" si="10"/>
        <v>92.08</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98.63</v>
      </c>
      <c r="CY6" s="35">
        <f t="shared" ref="CY6:DG6" si="11">IF(CY7="",NA(),CY7)</f>
        <v>98.73</v>
      </c>
      <c r="CZ6" s="35">
        <f t="shared" si="11"/>
        <v>98.68</v>
      </c>
      <c r="DA6" s="35">
        <f t="shared" si="11"/>
        <v>98.87</v>
      </c>
      <c r="DB6" s="35">
        <f t="shared" si="11"/>
        <v>98.97</v>
      </c>
      <c r="DC6" s="35">
        <f t="shared" si="11"/>
        <v>93.5</v>
      </c>
      <c r="DD6" s="35">
        <f t="shared" si="11"/>
        <v>93.86</v>
      </c>
      <c r="DE6" s="35">
        <f t="shared" si="11"/>
        <v>93.96</v>
      </c>
      <c r="DF6" s="35">
        <f t="shared" si="11"/>
        <v>94.06</v>
      </c>
      <c r="DG6" s="35">
        <f t="shared" si="11"/>
        <v>94.41</v>
      </c>
      <c r="DH6" s="34" t="str">
        <f>IF(DH7="","",IF(DH7="-","【-】","【"&amp;SUBSTITUTE(TEXT(DH7,"#,##0.00"),"-","△")&amp;"】"))</f>
        <v>【95.57】</v>
      </c>
      <c r="DI6" s="35">
        <f>IF(DI7="",NA(),DI7)</f>
        <v>46.2</v>
      </c>
      <c r="DJ6" s="35">
        <f t="shared" ref="DJ6:DR6" si="12">IF(DJ7="",NA(),DJ7)</f>
        <v>47.97</v>
      </c>
      <c r="DK6" s="35">
        <f t="shared" si="12"/>
        <v>49.64</v>
      </c>
      <c r="DL6" s="35">
        <f t="shared" si="12"/>
        <v>51.37</v>
      </c>
      <c r="DM6" s="35">
        <f t="shared" si="12"/>
        <v>53.08</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3.82</v>
      </c>
      <c r="DU6" s="35">
        <f t="shared" ref="DU6:EC6" si="13">IF(DU7="",NA(),DU7)</f>
        <v>4.9800000000000004</v>
      </c>
      <c r="DV6" s="35">
        <f t="shared" si="13"/>
        <v>6.15</v>
      </c>
      <c r="DW6" s="35">
        <f t="shared" si="13"/>
        <v>7.16</v>
      </c>
      <c r="DX6" s="35">
        <f t="shared" si="13"/>
        <v>8.81</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0.15</v>
      </c>
      <c r="EF6" s="35">
        <f t="shared" ref="EF6:EN6" si="14">IF(EF7="",NA(),EF7)</f>
        <v>0.11</v>
      </c>
      <c r="EG6" s="35">
        <f t="shared" si="14"/>
        <v>0.05</v>
      </c>
      <c r="EH6" s="35">
        <f t="shared" si="14"/>
        <v>0.05</v>
      </c>
      <c r="EI6" s="34">
        <f t="shared" si="14"/>
        <v>0</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12076</v>
      </c>
      <c r="D7" s="37">
        <v>46</v>
      </c>
      <c r="E7" s="37">
        <v>17</v>
      </c>
      <c r="F7" s="37">
        <v>1</v>
      </c>
      <c r="G7" s="37">
        <v>0</v>
      </c>
      <c r="H7" s="37" t="s">
        <v>95</v>
      </c>
      <c r="I7" s="37" t="s">
        <v>96</v>
      </c>
      <c r="J7" s="37" t="s">
        <v>97</v>
      </c>
      <c r="K7" s="37" t="s">
        <v>98</v>
      </c>
      <c r="L7" s="37" t="s">
        <v>99</v>
      </c>
      <c r="M7" s="37" t="s">
        <v>100</v>
      </c>
      <c r="N7" s="38" t="s">
        <v>101</v>
      </c>
      <c r="O7" s="38">
        <v>64.47</v>
      </c>
      <c r="P7" s="38">
        <v>95.88</v>
      </c>
      <c r="Q7" s="38">
        <v>75.260000000000005</v>
      </c>
      <c r="R7" s="38">
        <v>2970</v>
      </c>
      <c r="S7" s="38">
        <v>165670</v>
      </c>
      <c r="T7" s="38">
        <v>619.34</v>
      </c>
      <c r="U7" s="38">
        <v>267.49</v>
      </c>
      <c r="V7" s="38">
        <v>158197</v>
      </c>
      <c r="W7" s="38">
        <v>41.98</v>
      </c>
      <c r="X7" s="38">
        <v>3768.39</v>
      </c>
      <c r="Y7" s="38">
        <v>112.26</v>
      </c>
      <c r="Z7" s="38">
        <v>114.74</v>
      </c>
      <c r="AA7" s="38">
        <v>114.79</v>
      </c>
      <c r="AB7" s="38">
        <v>115.4</v>
      </c>
      <c r="AC7" s="38">
        <v>116.06</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38.99</v>
      </c>
      <c r="AV7" s="38">
        <v>54.83</v>
      </c>
      <c r="AW7" s="38">
        <v>58.99</v>
      </c>
      <c r="AX7" s="38">
        <v>54.04</v>
      </c>
      <c r="AY7" s="38">
        <v>66.239999999999995</v>
      </c>
      <c r="AZ7" s="38">
        <v>49.96</v>
      </c>
      <c r="BA7" s="38">
        <v>58.04</v>
      </c>
      <c r="BB7" s="38">
        <v>62.12</v>
      </c>
      <c r="BC7" s="38">
        <v>61.57</v>
      </c>
      <c r="BD7" s="38">
        <v>60.82</v>
      </c>
      <c r="BE7" s="38">
        <v>67.52</v>
      </c>
      <c r="BF7" s="38">
        <v>553.1</v>
      </c>
      <c r="BG7" s="38">
        <v>519.36</v>
      </c>
      <c r="BH7" s="38">
        <v>485.73</v>
      </c>
      <c r="BI7" s="38">
        <v>450.57</v>
      </c>
      <c r="BJ7" s="38">
        <v>420.52</v>
      </c>
      <c r="BK7" s="38">
        <v>970.35</v>
      </c>
      <c r="BL7" s="38">
        <v>917.29</v>
      </c>
      <c r="BM7" s="38">
        <v>875.53</v>
      </c>
      <c r="BN7" s="38">
        <v>867.39</v>
      </c>
      <c r="BO7" s="38">
        <v>920.83</v>
      </c>
      <c r="BP7" s="38">
        <v>705.21</v>
      </c>
      <c r="BQ7" s="38">
        <v>122.09</v>
      </c>
      <c r="BR7" s="38">
        <v>123.89</v>
      </c>
      <c r="BS7" s="38">
        <v>121.84</v>
      </c>
      <c r="BT7" s="38">
        <v>122.52</v>
      </c>
      <c r="BU7" s="38">
        <v>123.51</v>
      </c>
      <c r="BV7" s="38">
        <v>99.26</v>
      </c>
      <c r="BW7" s="38">
        <v>99.67</v>
      </c>
      <c r="BX7" s="38">
        <v>99.83</v>
      </c>
      <c r="BY7" s="38">
        <v>100.91</v>
      </c>
      <c r="BZ7" s="38">
        <v>99.82</v>
      </c>
      <c r="CA7" s="38">
        <v>98.96</v>
      </c>
      <c r="CB7" s="38">
        <v>132.88999999999999</v>
      </c>
      <c r="CC7" s="38">
        <v>132.09</v>
      </c>
      <c r="CD7" s="38">
        <v>134.25</v>
      </c>
      <c r="CE7" s="38">
        <v>133.63</v>
      </c>
      <c r="CF7" s="38">
        <v>131.22999999999999</v>
      </c>
      <c r="CG7" s="38">
        <v>159.53</v>
      </c>
      <c r="CH7" s="38">
        <v>159.6</v>
      </c>
      <c r="CI7" s="38">
        <v>158.94</v>
      </c>
      <c r="CJ7" s="38">
        <v>158.04</v>
      </c>
      <c r="CK7" s="38">
        <v>156.77000000000001</v>
      </c>
      <c r="CL7" s="38">
        <v>134.52000000000001</v>
      </c>
      <c r="CM7" s="38">
        <v>94.71</v>
      </c>
      <c r="CN7" s="38">
        <v>86.52</v>
      </c>
      <c r="CO7" s="38">
        <v>88.97</v>
      </c>
      <c r="CP7" s="38">
        <v>83.5</v>
      </c>
      <c r="CQ7" s="38">
        <v>92.08</v>
      </c>
      <c r="CR7" s="38">
        <v>67.040000000000006</v>
      </c>
      <c r="CS7" s="38">
        <v>66.34</v>
      </c>
      <c r="CT7" s="38">
        <v>67.069999999999993</v>
      </c>
      <c r="CU7" s="38">
        <v>66.78</v>
      </c>
      <c r="CV7" s="38">
        <v>67</v>
      </c>
      <c r="CW7" s="38">
        <v>59.57</v>
      </c>
      <c r="CX7" s="38">
        <v>98.63</v>
      </c>
      <c r="CY7" s="38">
        <v>98.73</v>
      </c>
      <c r="CZ7" s="38">
        <v>98.68</v>
      </c>
      <c r="DA7" s="38">
        <v>98.87</v>
      </c>
      <c r="DB7" s="38">
        <v>98.97</v>
      </c>
      <c r="DC7" s="38">
        <v>93.5</v>
      </c>
      <c r="DD7" s="38">
        <v>93.86</v>
      </c>
      <c r="DE7" s="38">
        <v>93.96</v>
      </c>
      <c r="DF7" s="38">
        <v>94.06</v>
      </c>
      <c r="DG7" s="38">
        <v>94.41</v>
      </c>
      <c r="DH7" s="38">
        <v>95.57</v>
      </c>
      <c r="DI7" s="38">
        <v>46.2</v>
      </c>
      <c r="DJ7" s="38">
        <v>47.97</v>
      </c>
      <c r="DK7" s="38">
        <v>49.64</v>
      </c>
      <c r="DL7" s="38">
        <v>51.37</v>
      </c>
      <c r="DM7" s="38">
        <v>53.08</v>
      </c>
      <c r="DN7" s="38">
        <v>28.81</v>
      </c>
      <c r="DO7" s="38">
        <v>31.19</v>
      </c>
      <c r="DP7" s="38">
        <v>33.090000000000003</v>
      </c>
      <c r="DQ7" s="38">
        <v>34.33</v>
      </c>
      <c r="DR7" s="38">
        <v>34.15</v>
      </c>
      <c r="DS7" s="38">
        <v>36.520000000000003</v>
      </c>
      <c r="DT7" s="38">
        <v>3.82</v>
      </c>
      <c r="DU7" s="38">
        <v>4.9800000000000004</v>
      </c>
      <c r="DV7" s="38">
        <v>6.15</v>
      </c>
      <c r="DW7" s="38">
        <v>7.16</v>
      </c>
      <c r="DX7" s="38">
        <v>8.81</v>
      </c>
      <c r="DY7" s="38">
        <v>3.84</v>
      </c>
      <c r="DZ7" s="38">
        <v>4.3099999999999996</v>
      </c>
      <c r="EA7" s="38">
        <v>5.04</v>
      </c>
      <c r="EB7" s="38">
        <v>5.1100000000000003</v>
      </c>
      <c r="EC7" s="38">
        <v>5.18</v>
      </c>
      <c r="ED7" s="38">
        <v>5.72</v>
      </c>
      <c r="EE7" s="38">
        <v>0.15</v>
      </c>
      <c r="EF7" s="38">
        <v>0.11</v>
      </c>
      <c r="EG7" s="38">
        <v>0.05</v>
      </c>
      <c r="EH7" s="38">
        <v>0.05</v>
      </c>
      <c r="EI7" s="38">
        <v>0</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obi18295</cp:lastModifiedBy>
  <dcterms:created xsi:type="dcterms:W3CDTF">2021-12-03T07:06:10Z</dcterms:created>
  <dcterms:modified xsi:type="dcterms:W3CDTF">2022-01-13T02:41:51Z</dcterms:modified>
  <cp:category/>
</cp:coreProperties>
</file>