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581100_水道総務課_水道総務課\１６年度財務係\100他課照会\R３\財政課\R4.1.11_経営比較分析表\回答\"/>
    </mc:Choice>
  </mc:AlternateContent>
  <workbookProtection workbookAlgorithmName="SHA-512" workbookHashValue="xsAL/yYl2/9OIn6EM5XsCRe9R+dBELaE6lSJfZG8fxQZnUfYcZYUb+K1LSeL4nlGdQDTKtPBhl2p0snVRVMDhg==" workbookSaltValue="6pkXi9E8kvIyVjJ2sPLSG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B10" i="4"/>
  <c r="BB8" i="4"/>
  <c r="AT8" i="4"/>
  <c r="AD8" i="4"/>
  <c r="W8" i="4"/>
  <c r="I8" i="4"/>
  <c r="B8" i="4"/>
  <c r="B6" i="4"/>
</calcChain>
</file>

<file path=xl/sharedStrings.xml><?xml version="1.0" encoding="utf-8"?>
<sst xmlns="http://schemas.openxmlformats.org/spreadsheetml/2006/main" count="325" uniqueCount="117">
  <si>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</si>
  <si>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</si>
  <si>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</si>
  <si>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</si>
  <si>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</si>
  <si>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</si>
  <si>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</si>
  <si>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</si>
  <si>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</si>
  <si>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</si>
  <si>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</si>
  <si>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</si>
  <si>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</si>
  <si>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</si>
  <si>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</si>
  <si>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</si>
  <si>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</si>
  <si>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</si>
  <si>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</si>
  <si>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</si>
  <si>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</si>
  <si>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</si>
  <si>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</si>
  <si>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</si>
  <si>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</si>
  <si>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</si>
  <si>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</si>
  <si>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</si>
  <si>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</si>
  <si>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</si>
  <si>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</si>
  <si>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</si>
  <si>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</si>
  <si>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</si>
  <si>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</si>
  <si>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</si>
  <si>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</si>
  <si>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</si>
  <si>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</si>
  <si>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</si>
  <si>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</si>
  <si>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</si>
  <si>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</si>
  <si>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</si>
  <si>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</si>
  <si>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</si>
  <si>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</si>
  <si>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</si>
  <si>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</si>
  <si>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</si>
  <si>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</si>
  <si>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</si>
  <si>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</si>
  <si>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</si>
  <si>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</si>
  <si>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</si>
  <si>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</si>
  <si>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</si>
  <si>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</si>
  <si>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</si>
  <si>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</si>
  <si>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</si>
  <si>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</si>
  <si>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</si>
  <si>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</si>
  <si>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</si>
  <si>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</si>
  <si>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</si>
  <si>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</si>
  <si>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</si>
  <si>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</si>
  <si>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</si>
  <si>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</si>
  <si>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</si>
  <si>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</si>
  <si>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</si>
  <si>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</si>
  <si>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</si>
  <si>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</si>
  <si>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</si>
  <si>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</si>
  <si>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</si>
  <si>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</si>
  <si>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</si>
  <si>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</si>
  <si>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</si>
  <si>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</si>
  <si>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</si>
  <si>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</si>
  <si>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</si>
  <si>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</si>
  <si>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</si>
  <si>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</si>
  <si>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</si>
  <si>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</si>
  <si>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</si>
  <si>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帯広市</t>
  </si>
  <si>
    <t>法適用</t>
  </si>
  <si>
    <t>下水道事業</t>
  </si>
  <si>
    <t>個別排水処理</t>
  </si>
  <si>
    <t>L2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</si>
  <si>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</si>
  <si>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</si>
  <si>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</si>
  <si>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</si>
  <si>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</si>
  <si>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</si>
  <si>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</si>
  <si>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</si>
  <si>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</si>
  <si>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</si>
  <si>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</si>
  <si>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</si>
  <si>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</si>
  <si>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有形固定資産減価償却率は、類似団体平均値を大きく下回っていますが、合併処理浄化槽は平成11年から設置を開始しており、経過年数が長い施設も多いことから、引き続き浄化処理に必要な機械や設備等の適正な維持管理を行いながら、計画的な修繕を行う必要があります。</t>
    <rPh sb="4" eb="10">
      <t>ユウケイコテイシサン</t>
    </rPh>
    <rPh sb="10" eb="12">
      <t>ゲンカ</t>
    </rPh>
    <rPh sb="12" eb="14">
      <t>ショウキャク</t>
    </rPh>
    <rPh sb="14" eb="15">
      <t>リツ</t>
    </rPh>
    <rPh sb="17" eb="24">
      <t>ルイジダンタイヘイキンチ</t>
    </rPh>
    <rPh sb="25" eb="26">
      <t>オオ</t>
    </rPh>
    <rPh sb="28" eb="30">
      <t>シタマワ</t>
    </rPh>
    <rPh sb="37" eb="41">
      <t>ガッペイショリ</t>
    </rPh>
    <rPh sb="41" eb="44">
      <t>ジョウカソウ</t>
    </rPh>
    <rPh sb="45" eb="47">
      <t>ヘイセイ</t>
    </rPh>
    <rPh sb="49" eb="50">
      <t>ネン</t>
    </rPh>
    <rPh sb="52" eb="54">
      <t>セッチ</t>
    </rPh>
    <rPh sb="55" eb="57">
      <t>カイシ</t>
    </rPh>
    <rPh sb="62" eb="64">
      <t>ケイカ</t>
    </rPh>
    <rPh sb="64" eb="66">
      <t>ネンスウ</t>
    </rPh>
    <rPh sb="67" eb="68">
      <t>ナガ</t>
    </rPh>
    <rPh sb="69" eb="71">
      <t>シセツ</t>
    </rPh>
    <rPh sb="72" eb="73">
      <t>オオ</t>
    </rPh>
    <rPh sb="79" eb="80">
      <t>ヒ</t>
    </rPh>
    <rPh sb="81" eb="82">
      <t>ツヅ</t>
    </rPh>
    <rPh sb="119" eb="120">
      <t>オコナ</t>
    </rPh>
    <phoneticPr fontId="4"/>
  </si>
  <si>
    <t>　
　経費回収率が類似団体平均値を上回っているものの、市の政策として下水道使用料単価を市内一律としているため、一般会計からの繰入金に頼らざるを得ない状態であり、今後は浄化槽設置基数の増加により保守委託料、修繕費など維持管理費の増加が懸念されます。
　こうした状況の中、事業の経営成績や財政状態を的確に把握し、中長期的な視点にたった企業経営に努めていくものです。</t>
    <rPh sb="74" eb="76">
      <t>ジョウタイ</t>
    </rPh>
    <phoneticPr fontId="4"/>
  </si>
  <si>
    <t xml:space="preserve">
　本市は、令和2年4月1日付けで個別排水処理事業に地方公営企業法の全部を適用し、下水道事業と同一の会計に移行しました。
　①・⑤市の政策として下水道使用料単価を市内一律としているため、一般会計からの繰入により収支不足を賄っている状況となっています。
　②維持管理費が増加傾向にあり、経常収支の悪化により累積欠損金が発生しています。経常収支が改善しない限り、今後も累積欠損金比率は上昇していくことが見込まれます。
　③流動比率は類似団体平均値を下回っているものの、流動負債のほとんどが建設改良費等に充てられた企業債であるため、支払能力に問題はありません。
　⑥汚水処理原価は、有収水量が増加傾向となっており、類似団体平均値を下回っています。
　⑦施設利用率は類似団体平均値を上回っており、適切な施設規模となっています。
　⑧水洗化率は、100％に近い値となっており、類似団体平均値を上回っています。</t>
    <rPh sb="149" eb="151">
      <t>アッカ</t>
    </rPh>
    <rPh sb="188" eb="189">
      <t>キン</t>
    </rPh>
    <rPh sb="349" eb="351">
      <t>テキセツ</t>
    </rPh>
    <rPh sb="352" eb="354">
      <t>シセツ</t>
    </rPh>
    <rPh sb="354" eb="356">
      <t>キボ</t>
    </rPh>
    <rPh sb="379" eb="380">
      <t>チカ</t>
    </rPh>
    <rPh sb="381" eb="382">
      <t>アタイ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</si>
</sst>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5D-481A-9F8D-9A4E3F29F77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95D-481A-9F8D-9A4E3F29F77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58.57</c:v>
                </c:pt>
              </c:numCache>
            </c:numRef>
          </c:val>
          <c:extLst>
            <c:ext xmlns:c16="http://schemas.microsoft.com/office/drawing/2014/chart" uri="{C3380CC4-5D6E-409C-BE32-E72D297353CC}">
              <c16:uniqueId val="{00000000-F95B-4033-897C-6E4EF0DB5E6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46.36</c:v>
                </c:pt>
              </c:numCache>
            </c:numRef>
          </c:val>
          <c:smooth val="0"/>
          <c:extLst>
            <c:ext xmlns:c16="http://schemas.microsoft.com/office/drawing/2014/chart" uri="{C3380CC4-5D6E-409C-BE32-E72D297353CC}">
              <c16:uniqueId val="{00000001-F95B-4033-897C-6E4EF0DB5E6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99.31</c:v>
                </c:pt>
              </c:numCache>
            </c:numRef>
          </c:val>
          <c:extLst>
            <c:ext xmlns:c16="http://schemas.microsoft.com/office/drawing/2014/chart" uri="{C3380CC4-5D6E-409C-BE32-E72D297353CC}">
              <c16:uniqueId val="{00000000-DF16-4A96-8A82-CBD64C264CB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83.08</c:v>
                </c:pt>
              </c:numCache>
            </c:numRef>
          </c:val>
          <c:smooth val="0"/>
          <c:extLst>
            <c:ext xmlns:c16="http://schemas.microsoft.com/office/drawing/2014/chart" uri="{C3380CC4-5D6E-409C-BE32-E72D297353CC}">
              <c16:uniqueId val="{00000001-DF16-4A96-8A82-CBD64C264CB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93.93</c:v>
                </c:pt>
              </c:numCache>
            </c:numRef>
          </c:val>
          <c:extLst>
            <c:ext xmlns:c16="http://schemas.microsoft.com/office/drawing/2014/chart" uri="{C3380CC4-5D6E-409C-BE32-E72D297353CC}">
              <c16:uniqueId val="{00000000-C1A1-48B6-BABE-2E3452E7C8B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96.14</c:v>
                </c:pt>
              </c:numCache>
            </c:numRef>
          </c:val>
          <c:smooth val="0"/>
          <c:extLst>
            <c:ext xmlns:c16="http://schemas.microsoft.com/office/drawing/2014/chart" uri="{C3380CC4-5D6E-409C-BE32-E72D297353CC}">
              <c16:uniqueId val="{00000001-C1A1-48B6-BABE-2E3452E7C8B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5.28</c:v>
                </c:pt>
              </c:numCache>
            </c:numRef>
          </c:val>
          <c:extLst>
            <c:ext xmlns:c16="http://schemas.microsoft.com/office/drawing/2014/chart" uri="{C3380CC4-5D6E-409C-BE32-E72D297353CC}">
              <c16:uniqueId val="{00000000-0559-4C90-A4C6-FC0EEF9418A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33.75</c:v>
                </c:pt>
              </c:numCache>
            </c:numRef>
          </c:val>
          <c:smooth val="0"/>
          <c:extLst>
            <c:ext xmlns:c16="http://schemas.microsoft.com/office/drawing/2014/chart" uri="{C3380CC4-5D6E-409C-BE32-E72D297353CC}">
              <c16:uniqueId val="{00000001-0559-4C90-A4C6-FC0EEF9418A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F1-40CB-8DBD-D8480CB8A8B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2F1-40CB-8DBD-D8480CB8A8B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467.27</c:v>
                </c:pt>
              </c:numCache>
            </c:numRef>
          </c:val>
          <c:extLst>
            <c:ext xmlns:c16="http://schemas.microsoft.com/office/drawing/2014/chart" uri="{C3380CC4-5D6E-409C-BE32-E72D297353CC}">
              <c16:uniqueId val="{00000000-8467-49DA-B7DF-7DE76ECD292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237</c:v>
                </c:pt>
              </c:numCache>
            </c:numRef>
          </c:val>
          <c:smooth val="0"/>
          <c:extLst>
            <c:ext xmlns:c16="http://schemas.microsoft.com/office/drawing/2014/chart" uri="{C3380CC4-5D6E-409C-BE32-E72D297353CC}">
              <c16:uniqueId val="{00000001-8467-49DA-B7DF-7DE76ECD292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40.96</c:v>
                </c:pt>
              </c:numCache>
            </c:numRef>
          </c:val>
          <c:extLst>
            <c:ext xmlns:c16="http://schemas.microsoft.com/office/drawing/2014/chart" uri="{C3380CC4-5D6E-409C-BE32-E72D297353CC}">
              <c16:uniqueId val="{00000000-C432-4C23-9C35-7BF2F8A56A4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135.35</c:v>
                </c:pt>
              </c:numCache>
            </c:numRef>
          </c:val>
          <c:smooth val="0"/>
          <c:extLst>
            <c:ext xmlns:c16="http://schemas.microsoft.com/office/drawing/2014/chart" uri="{C3380CC4-5D6E-409C-BE32-E72D297353CC}">
              <c16:uniqueId val="{00000001-C432-4C23-9C35-7BF2F8A56A4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FD0-4F59-A625-9B5B6BE9991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782.91</c:v>
                </c:pt>
              </c:numCache>
            </c:numRef>
          </c:val>
          <c:smooth val="0"/>
          <c:extLst>
            <c:ext xmlns:c16="http://schemas.microsoft.com/office/drawing/2014/chart" uri="{C3380CC4-5D6E-409C-BE32-E72D297353CC}">
              <c16:uniqueId val="{00000001-1FD0-4F59-A625-9B5B6BE9991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62.18</c:v>
                </c:pt>
              </c:numCache>
            </c:numRef>
          </c:val>
          <c:extLst>
            <c:ext xmlns:c16="http://schemas.microsoft.com/office/drawing/2014/chart" uri="{C3380CC4-5D6E-409C-BE32-E72D297353CC}">
              <c16:uniqueId val="{00000000-69EC-4297-B3E5-6106C643566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49.38</c:v>
                </c:pt>
              </c:numCache>
            </c:numRef>
          </c:val>
          <c:smooth val="0"/>
          <c:extLst>
            <c:ext xmlns:c16="http://schemas.microsoft.com/office/drawing/2014/chart" uri="{C3380CC4-5D6E-409C-BE32-E72D297353CC}">
              <c16:uniqueId val="{00000001-69EC-4297-B3E5-6106C643566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243.95</c:v>
                </c:pt>
              </c:numCache>
            </c:numRef>
          </c:val>
          <c:extLst>
            <c:ext xmlns:c16="http://schemas.microsoft.com/office/drawing/2014/chart" uri="{C3380CC4-5D6E-409C-BE32-E72D297353CC}">
              <c16:uniqueId val="{00000000-F2DA-41E2-97AE-508F1CB66B9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316.97000000000003</c:v>
                </c:pt>
              </c:numCache>
            </c:numRef>
          </c:val>
          <c:smooth val="0"/>
          <c:extLst>
            <c:ext xmlns:c16="http://schemas.microsoft.com/office/drawing/2014/chart" uri="{C3380CC4-5D6E-409C-BE32-E72D297353CC}">
              <c16:uniqueId val="{00000001-F2DA-41E2-97AE-508F1CB66B9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【214.44】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31" zoomScale="82" zoomScaleNormal="82" workbookViewId="0">
      <selection activeCell="CC43" sqref="CC4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北海道　帯広市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個別排水処理</v>
      </c>
      <c r="Q8" s="49"/>
      <c r="R8" s="49"/>
      <c r="S8" s="49"/>
      <c r="T8" s="49"/>
      <c r="U8" s="49"/>
      <c r="V8" s="49"/>
      <c r="W8" s="49" t="str">
        <f>データ!L6</f>
        <v>L2</v>
      </c>
      <c r="X8" s="49"/>
      <c r="Y8" s="49"/>
      <c r="Z8" s="49"/>
      <c r="AA8" s="49"/>
      <c r="AB8" s="49"/>
      <c r="AC8" s="49"/>
      <c r="AD8" s="50" t="str">
        <f>データ!$M$6</f>
        <v>自治体職員</v>
      </c>
      <c r="AE8" s="50"/>
      <c r="AF8" s="50"/>
      <c r="AG8" s="50"/>
      <c r="AH8" s="50"/>
      <c r="AI8" s="50"/>
      <c r="AJ8" s="50"/>
      <c r="AK8" s="3"/>
      <c r="AL8" s="51">
        <f>データ!S6</f>
        <v>165670</v>
      </c>
      <c r="AM8" s="51"/>
      <c r="AN8" s="51"/>
      <c r="AO8" s="51"/>
      <c r="AP8" s="51"/>
      <c r="AQ8" s="51"/>
      <c r="AR8" s="51"/>
      <c r="AS8" s="51"/>
      <c r="AT8" s="46">
        <f>データ!T6</f>
        <v>619.34</v>
      </c>
      <c r="AU8" s="46"/>
      <c r="AV8" s="46"/>
      <c r="AW8" s="46"/>
      <c r="AX8" s="46"/>
      <c r="AY8" s="46"/>
      <c r="AZ8" s="46"/>
      <c r="BA8" s="46"/>
      <c r="BB8" s="46">
        <f>データ!U6</f>
        <v>267.49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5.8</v>
      </c>
      <c r="J10" s="46"/>
      <c r="K10" s="46"/>
      <c r="L10" s="46"/>
      <c r="M10" s="46"/>
      <c r="N10" s="46"/>
      <c r="O10" s="46"/>
      <c r="P10" s="46">
        <f>データ!P6</f>
        <v>1.5</v>
      </c>
      <c r="Q10" s="46"/>
      <c r="R10" s="46"/>
      <c r="S10" s="46"/>
      <c r="T10" s="46"/>
      <c r="U10" s="46"/>
      <c r="V10" s="46"/>
      <c r="W10" s="46">
        <f>データ!Q6</f>
        <v>100</v>
      </c>
      <c r="X10" s="46"/>
      <c r="Y10" s="46"/>
      <c r="Z10" s="46"/>
      <c r="AA10" s="46"/>
      <c r="AB10" s="46"/>
      <c r="AC10" s="46"/>
      <c r="AD10" s="51">
        <f>データ!R6</f>
        <v>2970</v>
      </c>
      <c r="AE10" s="51"/>
      <c r="AF10" s="51"/>
      <c r="AG10" s="51"/>
      <c r="AH10" s="51"/>
      <c r="AI10" s="51"/>
      <c r="AJ10" s="51"/>
      <c r="AK10" s="2"/>
      <c r="AL10" s="51">
        <f>データ!V6</f>
        <v>2481</v>
      </c>
      <c r="AM10" s="51"/>
      <c r="AN10" s="51"/>
      <c r="AO10" s="51"/>
      <c r="AP10" s="51"/>
      <c r="AQ10" s="51"/>
      <c r="AR10" s="51"/>
      <c r="AS10" s="51"/>
      <c r="AT10" s="46">
        <f>データ!W6</f>
        <v>347.87</v>
      </c>
      <c r="AU10" s="46"/>
      <c r="AV10" s="46"/>
      <c r="AW10" s="46"/>
      <c r="AX10" s="46"/>
      <c r="AY10" s="46"/>
      <c r="AZ10" s="46"/>
      <c r="BA10" s="46"/>
      <c r="BB10" s="46">
        <f>データ!X6</f>
        <v>7.13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【97.34】</v>
      </c>
      <c r="F85" s="26" t="str">
        <f>データ!AT6</f>
        <v>【214.44】</v>
      </c>
      <c r="G85" s="26" t="str">
        <f>データ!BE6</f>
        <v>【140.89】</v>
      </c>
      <c r="H85" s="26" t="str">
        <f>データ!BP6</f>
        <v>【780.89】</v>
      </c>
      <c r="I85" s="26" t="str">
        <f>データ!CA6</f>
        <v>【48.58】</v>
      </c>
      <c r="J85" s="26" t="str">
        <f>データ!CL6</f>
        <v>【328.08】</v>
      </c>
      <c r="K85" s="26" t="str">
        <f>データ!CW6</f>
        <v>【46.74】</v>
      </c>
      <c r="L85" s="26" t="str">
        <f>データ!DH6</f>
        <v>【81.12】</v>
      </c>
      <c r="M85" s="26" t="str">
        <f>データ!DS6</f>
        <v>【33.20】</v>
      </c>
      <c r="N85" s="26" t="str">
        <f>データ!ED6</f>
        <v>【-】</v>
      </c>
      <c r="O85" s="26" t="str">
        <f>データ!EO6</f>
        <v>【-】</v>
      </c>
    </row>
  </sheetData>
  <sheetProtection algorithmName="SHA-512" hashValue="IvZT7jdzQdPBRlACAfEp5bMUTw3YlcNI6ylNBWsr54Vu8PUfwTmQifb4OYzPSylMQCt1bX8V2QXqIwqoZMu6PQ==" saltValue="+jLzl86kz3BJBvUWZeKwx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12076</v>
      </c>
      <c r="D6" s="33">
        <f t="shared" si="3"/>
        <v>46</v>
      </c>
      <c r="E6" s="33">
        <f t="shared" si="3"/>
        <v>18</v>
      </c>
      <c r="F6" s="33">
        <f t="shared" si="3"/>
        <v>1</v>
      </c>
      <c r="G6" s="33">
        <f t="shared" si="3"/>
        <v>0</v>
      </c>
      <c r="H6" s="33" t="str">
        <f t="shared" si="3"/>
        <v>北海道　帯広市</v>
      </c>
      <c r="I6" s="33" t="str">
        <f t="shared" si="3"/>
        <v>法適用</v>
      </c>
      <c r="J6" s="33" t="str">
        <f t="shared" si="3"/>
        <v>下水道事業</v>
      </c>
      <c r="K6" s="33" t="str">
        <f t="shared" si="3"/>
        <v>個別排水処理</v>
      </c>
      <c r="L6" s="33" t="str">
        <f t="shared" si="3"/>
        <v>L2</v>
      </c>
      <c r="M6" s="33" t="str">
        <f t="shared" si="3"/>
        <v>自治体職員</v>
      </c>
      <c r="N6" s="34" t="str">
        <f t="shared" si="3"/>
        <v>-</v>
      </c>
      <c r="O6" s="34">
        <f t="shared" si="3"/>
        <v>5.8</v>
      </c>
      <c r="P6" s="34">
        <f t="shared" si="3"/>
        <v>1.5</v>
      </c>
      <c r="Q6" s="34">
        <f t="shared" si="3"/>
        <v>100</v>
      </c>
      <c r="R6" s="34">
        <f t="shared" si="3"/>
        <v>2970</v>
      </c>
      <c r="S6" s="34">
        <f t="shared" si="3"/>
        <v>165670</v>
      </c>
      <c r="T6" s="34">
        <f t="shared" si="3"/>
        <v>619.34</v>
      </c>
      <c r="U6" s="34">
        <f t="shared" si="3"/>
        <v>267.49</v>
      </c>
      <c r="V6" s="34">
        <f t="shared" si="3"/>
        <v>2481</v>
      </c>
      <c r="W6" s="34">
        <f t="shared" si="3"/>
        <v>347.87</v>
      </c>
      <c r="X6" s="34">
        <f t="shared" si="3"/>
        <v>7.13</v>
      </c>
      <c r="Y6" s="35" t="str">
        <f>IF(Y7="",NA(),Y7)</f>
        <v>-</v>
      </c>
      <c r="Z6" s="35" t="str">
        <f t="shared" ref="Z6:AH6" si="4">IF(Z7="",NA(),Z7)</f>
        <v>-</v>
      </c>
      <c r="AA6" s="35" t="str">
        <f t="shared" si="4"/>
        <v>-</v>
      </c>
      <c r="AB6" s="35" t="str">
        <f t="shared" si="4"/>
        <v>-</v>
      </c>
      <c r="AC6" s="35">
        <f t="shared" si="4"/>
        <v>93.93</v>
      </c>
      <c r="AD6" s="35" t="str">
        <f t="shared" si="4"/>
        <v>-</v>
      </c>
      <c r="AE6" s="35" t="str">
        <f t="shared" si="4"/>
        <v>-</v>
      </c>
      <c r="AF6" s="35" t="str">
        <f t="shared" si="4"/>
        <v>-</v>
      </c>
      <c r="AG6" s="35" t="str">
        <f t="shared" si="4"/>
        <v>-</v>
      </c>
      <c r="AH6" s="35">
        <f t="shared" si="4"/>
        <v>96.14</v>
      </c>
      <c r="AI6" s="34" t="str">
        <f>IF(AI7="","",IF(AI7="-","【-】","【"&amp;SUBSTITUTE(TEXT(AI7,"#,##0.00"),"-","△")&amp;"】"))</f>
        <v>【97.34】</v>
      </c>
      <c r="AJ6" s="35" t="str">
        <f>IF(AJ7="",NA(),AJ7)</f>
        <v>-</v>
      </c>
      <c r="AK6" s="35" t="str">
        <f t="shared" ref="AK6:AS6" si="5">IF(AK7="",NA(),AK7)</f>
        <v>-</v>
      </c>
      <c r="AL6" s="35" t="str">
        <f t="shared" si="5"/>
        <v>-</v>
      </c>
      <c r="AM6" s="35" t="str">
        <f t="shared" si="5"/>
        <v>-</v>
      </c>
      <c r="AN6" s="35">
        <f t="shared" si="5"/>
        <v>467.27</v>
      </c>
      <c r="AO6" s="35" t="str">
        <f t="shared" si="5"/>
        <v>-</v>
      </c>
      <c r="AP6" s="35" t="str">
        <f t="shared" si="5"/>
        <v>-</v>
      </c>
      <c r="AQ6" s="35" t="str">
        <f t="shared" si="5"/>
        <v>-</v>
      </c>
      <c r="AR6" s="35" t="str">
        <f t="shared" si="5"/>
        <v>-</v>
      </c>
      <c r="AS6" s="35">
        <f t="shared" si="5"/>
        <v>237</v>
      </c>
      <c r="AT6" s="34" t="str">
        <f>IF(AT7="","",IF(AT7="-","【-】","【"&amp;SUBSTITUTE(TEXT(AT7,"#,##0.00"),"-","△")&amp;"】"))</f>
        <v>【214.44】</v>
      </c>
      <c r="AU6" s="35" t="str">
        <f>IF(AU7="",NA(),AU7)</f>
        <v>-</v>
      </c>
      <c r="AV6" s="35" t="str">
        <f t="shared" ref="AV6:BD6" si="6">IF(AV7="",NA(),AV7)</f>
        <v>-</v>
      </c>
      <c r="AW6" s="35" t="str">
        <f t="shared" si="6"/>
        <v>-</v>
      </c>
      <c r="AX6" s="35" t="str">
        <f t="shared" si="6"/>
        <v>-</v>
      </c>
      <c r="AY6" s="35">
        <f t="shared" si="6"/>
        <v>40.96</v>
      </c>
      <c r="AZ6" s="35" t="str">
        <f t="shared" si="6"/>
        <v>-</v>
      </c>
      <c r="BA6" s="35" t="str">
        <f t="shared" si="6"/>
        <v>-</v>
      </c>
      <c r="BB6" s="35" t="str">
        <f t="shared" si="6"/>
        <v>-</v>
      </c>
      <c r="BC6" s="35" t="str">
        <f t="shared" si="6"/>
        <v>-</v>
      </c>
      <c r="BD6" s="35">
        <f t="shared" si="6"/>
        <v>135.35</v>
      </c>
      <c r="BE6" s="34" t="str">
        <f>IF(BE7="","",IF(BE7="-","【-】","【"&amp;SUBSTITUTE(TEXT(BE7,"#,##0.00"),"-","△")&amp;"】"))</f>
        <v>【140.89】</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782.91</v>
      </c>
      <c r="BP6" s="34" t="str">
        <f>IF(BP7="","",IF(BP7="-","【-】","【"&amp;SUBSTITUTE(TEXT(BP7,"#,##0.00"),"-","△")&amp;"】"))</f>
        <v>【780.89】</v>
      </c>
      <c r="BQ6" s="35" t="str">
        <f>IF(BQ7="",NA(),BQ7)</f>
        <v>-</v>
      </c>
      <c r="BR6" s="35" t="str">
        <f t="shared" ref="BR6:BZ6" si="8">IF(BR7="",NA(),BR7)</f>
        <v>-</v>
      </c>
      <c r="BS6" s="35" t="str">
        <f t="shared" si="8"/>
        <v>-</v>
      </c>
      <c r="BT6" s="35" t="str">
        <f t="shared" si="8"/>
        <v>-</v>
      </c>
      <c r="BU6" s="35">
        <f t="shared" si="8"/>
        <v>62.18</v>
      </c>
      <c r="BV6" s="35" t="str">
        <f t="shared" si="8"/>
        <v>-</v>
      </c>
      <c r="BW6" s="35" t="str">
        <f t="shared" si="8"/>
        <v>-</v>
      </c>
      <c r="BX6" s="35" t="str">
        <f t="shared" si="8"/>
        <v>-</v>
      </c>
      <c r="BY6" s="35" t="str">
        <f t="shared" si="8"/>
        <v>-</v>
      </c>
      <c r="BZ6" s="35">
        <f t="shared" si="8"/>
        <v>49.38</v>
      </c>
      <c r="CA6" s="34" t="str">
        <f>IF(CA7="","",IF(CA7="-","【-】","【"&amp;SUBSTITUTE(TEXT(CA7,"#,##0.00"),"-","△")&amp;"】"))</f>
        <v>【48.58】</v>
      </c>
      <c r="CB6" s="35" t="str">
        <f>IF(CB7="",NA(),CB7)</f>
        <v>-</v>
      </c>
      <c r="CC6" s="35" t="str">
        <f t="shared" ref="CC6:CK6" si="9">IF(CC7="",NA(),CC7)</f>
        <v>-</v>
      </c>
      <c r="CD6" s="35" t="str">
        <f t="shared" si="9"/>
        <v>-</v>
      </c>
      <c r="CE6" s="35" t="str">
        <f t="shared" si="9"/>
        <v>-</v>
      </c>
      <c r="CF6" s="35">
        <f t="shared" si="9"/>
        <v>243.95</v>
      </c>
      <c r="CG6" s="35" t="str">
        <f t="shared" si="9"/>
        <v>-</v>
      </c>
      <c r="CH6" s="35" t="str">
        <f t="shared" si="9"/>
        <v>-</v>
      </c>
      <c r="CI6" s="35" t="str">
        <f t="shared" si="9"/>
        <v>-</v>
      </c>
      <c r="CJ6" s="35" t="str">
        <f t="shared" si="9"/>
        <v>-</v>
      </c>
      <c r="CK6" s="35">
        <f t="shared" si="9"/>
        <v>316.97000000000003</v>
      </c>
      <c r="CL6" s="34" t="str">
        <f>IF(CL7="","",IF(CL7="-","【-】","【"&amp;SUBSTITUTE(TEXT(CL7,"#,##0.00"),"-","△")&amp;"】"))</f>
        <v>【328.08】</v>
      </c>
      <c r="CM6" s="35" t="str">
        <f>IF(CM7="",NA(),CM7)</f>
        <v>-</v>
      </c>
      <c r="CN6" s="35" t="str">
        <f t="shared" ref="CN6:CV6" si="10">IF(CN7="",NA(),CN7)</f>
        <v>-</v>
      </c>
      <c r="CO6" s="35" t="str">
        <f t="shared" si="10"/>
        <v>-</v>
      </c>
      <c r="CP6" s="35" t="str">
        <f t="shared" si="10"/>
        <v>-</v>
      </c>
      <c r="CQ6" s="35">
        <f t="shared" si="10"/>
        <v>58.57</v>
      </c>
      <c r="CR6" s="35" t="str">
        <f t="shared" si="10"/>
        <v>-</v>
      </c>
      <c r="CS6" s="35" t="str">
        <f t="shared" si="10"/>
        <v>-</v>
      </c>
      <c r="CT6" s="35" t="str">
        <f t="shared" si="10"/>
        <v>-</v>
      </c>
      <c r="CU6" s="35" t="str">
        <f t="shared" si="10"/>
        <v>-</v>
      </c>
      <c r="CV6" s="35">
        <f t="shared" si="10"/>
        <v>46.36</v>
      </c>
      <c r="CW6" s="34" t="str">
        <f>IF(CW7="","",IF(CW7="-","【-】","【"&amp;SUBSTITUTE(TEXT(CW7,"#,##0.00"),"-","△")&amp;"】"))</f>
        <v>【46.74】</v>
      </c>
      <c r="CX6" s="35" t="str">
        <f>IF(CX7="",NA(),CX7)</f>
        <v>-</v>
      </c>
      <c r="CY6" s="35" t="str">
        <f t="shared" ref="CY6:DG6" si="11">IF(CY7="",NA(),CY7)</f>
        <v>-</v>
      </c>
      <c r="CZ6" s="35" t="str">
        <f t="shared" si="11"/>
        <v>-</v>
      </c>
      <c r="DA6" s="35" t="str">
        <f t="shared" si="11"/>
        <v>-</v>
      </c>
      <c r="DB6" s="35">
        <f t="shared" si="11"/>
        <v>99.31</v>
      </c>
      <c r="DC6" s="35" t="str">
        <f t="shared" si="11"/>
        <v>-</v>
      </c>
      <c r="DD6" s="35" t="str">
        <f t="shared" si="11"/>
        <v>-</v>
      </c>
      <c r="DE6" s="35" t="str">
        <f t="shared" si="11"/>
        <v>-</v>
      </c>
      <c r="DF6" s="35" t="str">
        <f t="shared" si="11"/>
        <v>-</v>
      </c>
      <c r="DG6" s="35">
        <f t="shared" si="11"/>
        <v>83.08</v>
      </c>
      <c r="DH6" s="34" t="str">
        <f>IF(DH7="","",IF(DH7="-","【-】","【"&amp;SUBSTITUTE(TEXT(DH7,"#,##0.00"),"-","△")&amp;"】"))</f>
        <v>【81.12】</v>
      </c>
      <c r="DI6" s="35" t="str">
        <f>IF(DI7="",NA(),DI7)</f>
        <v>-</v>
      </c>
      <c r="DJ6" s="35" t="str">
        <f t="shared" ref="DJ6:DR6" si="12">IF(DJ7="",NA(),DJ7)</f>
        <v>-</v>
      </c>
      <c r="DK6" s="35" t="str">
        <f t="shared" si="12"/>
        <v>-</v>
      </c>
      <c r="DL6" s="35" t="str">
        <f t="shared" si="12"/>
        <v>-</v>
      </c>
      <c r="DM6" s="35">
        <f t="shared" si="12"/>
        <v>5.28</v>
      </c>
      <c r="DN6" s="35" t="str">
        <f t="shared" si="12"/>
        <v>-</v>
      </c>
      <c r="DO6" s="35" t="str">
        <f t="shared" si="12"/>
        <v>-</v>
      </c>
      <c r="DP6" s="35" t="str">
        <f t="shared" si="12"/>
        <v>-</v>
      </c>
      <c r="DQ6" s="35" t="str">
        <f t="shared" si="12"/>
        <v>-</v>
      </c>
      <c r="DR6" s="35">
        <f t="shared" si="12"/>
        <v>33.75</v>
      </c>
      <c r="DS6" s="34" t="str">
        <f>IF(DS7="","",IF(DS7="-","【-】","【"&amp;SUBSTITUTE(TEXT(DS7,"#,##0.00"),"-","△")&amp;"】"))</f>
        <v>【33.20】</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12076</v>
      </c>
      <c r="D7" s="37">
        <v>46</v>
      </c>
      <c r="E7" s="37">
        <v>18</v>
      </c>
      <c r="F7" s="37">
        <v>1</v>
      </c>
      <c r="G7" s="37">
        <v>0</v>
      </c>
      <c r="H7" s="37" t="s">
        <v>96</v>
      </c>
      <c r="I7" s="37" t="s">
        <v>97</v>
      </c>
      <c r="J7" s="37" t="s">
        <v>98</v>
      </c>
      <c r="K7" s="37" t="s">
        <v>99</v>
      </c>
      <c r="L7" s="37" t="s">
        <v>100</v>
      </c>
      <c r="M7" s="37" t="s">
        <v>101</v>
      </c>
      <c r="N7" s="38" t="s">
        <v>102</v>
      </c>
      <c r="O7" s="38">
        <v>5.8</v>
      </c>
      <c r="P7" s="38">
        <v>1.5</v>
      </c>
      <c r="Q7" s="38">
        <v>100</v>
      </c>
      <c r="R7" s="38">
        <v>2970</v>
      </c>
      <c r="S7" s="38">
        <v>165670</v>
      </c>
      <c r="T7" s="38">
        <v>619.34</v>
      </c>
      <c r="U7" s="38">
        <v>267.49</v>
      </c>
      <c r="V7" s="38">
        <v>2481</v>
      </c>
      <c r="W7" s="38">
        <v>347.87</v>
      </c>
      <c r="X7" s="38">
        <v>7.13</v>
      </c>
      <c r="Y7" s="38" t="s">
        <v>102</v>
      </c>
      <c r="Z7" s="38" t="s">
        <v>102</v>
      </c>
      <c r="AA7" s="38" t="s">
        <v>102</v>
      </c>
      <c r="AB7" s="38" t="s">
        <v>102</v>
      </c>
      <c r="AC7" s="38">
        <v>93.93</v>
      </c>
      <c r="AD7" s="38" t="s">
        <v>102</v>
      </c>
      <c r="AE7" s="38" t="s">
        <v>102</v>
      </c>
      <c r="AF7" s="38" t="s">
        <v>102</v>
      </c>
      <c r="AG7" s="38" t="s">
        <v>102</v>
      </c>
      <c r="AH7" s="38">
        <v>96.14</v>
      </c>
      <c r="AI7" s="38">
        <v>97.34</v>
      </c>
      <c r="AJ7" s="38" t="s">
        <v>102</v>
      </c>
      <c r="AK7" s="38" t="s">
        <v>102</v>
      </c>
      <c r="AL7" s="38" t="s">
        <v>102</v>
      </c>
      <c r="AM7" s="38" t="s">
        <v>102</v>
      </c>
      <c r="AN7" s="38">
        <v>467.27</v>
      </c>
      <c r="AO7" s="38" t="s">
        <v>102</v>
      </c>
      <c r="AP7" s="38" t="s">
        <v>102</v>
      </c>
      <c r="AQ7" s="38" t="s">
        <v>102</v>
      </c>
      <c r="AR7" s="38" t="s">
        <v>102</v>
      </c>
      <c r="AS7" s="38">
        <v>237</v>
      </c>
      <c r="AT7" s="38">
        <v>214.44</v>
      </c>
      <c r="AU7" s="38" t="s">
        <v>102</v>
      </c>
      <c r="AV7" s="38" t="s">
        <v>102</v>
      </c>
      <c r="AW7" s="38" t="s">
        <v>102</v>
      </c>
      <c r="AX7" s="38" t="s">
        <v>102</v>
      </c>
      <c r="AY7" s="38">
        <v>40.96</v>
      </c>
      <c r="AZ7" s="38" t="s">
        <v>102</v>
      </c>
      <c r="BA7" s="38" t="s">
        <v>102</v>
      </c>
      <c r="BB7" s="38" t="s">
        <v>102</v>
      </c>
      <c r="BC7" s="38" t="s">
        <v>102</v>
      </c>
      <c r="BD7" s="38">
        <v>135.35</v>
      </c>
      <c r="BE7" s="38">
        <v>140.88999999999999</v>
      </c>
      <c r="BF7" s="38" t="s">
        <v>102</v>
      </c>
      <c r="BG7" s="38" t="s">
        <v>102</v>
      </c>
      <c r="BH7" s="38" t="s">
        <v>102</v>
      </c>
      <c r="BI7" s="38" t="s">
        <v>102</v>
      </c>
      <c r="BJ7" s="38">
        <v>0</v>
      </c>
      <c r="BK7" s="38" t="s">
        <v>102</v>
      </c>
      <c r="BL7" s="38" t="s">
        <v>102</v>
      </c>
      <c r="BM7" s="38" t="s">
        <v>102</v>
      </c>
      <c r="BN7" s="38" t="s">
        <v>102</v>
      </c>
      <c r="BO7" s="38">
        <v>782.91</v>
      </c>
      <c r="BP7" s="38">
        <v>780.89</v>
      </c>
      <c r="BQ7" s="38" t="s">
        <v>102</v>
      </c>
      <c r="BR7" s="38" t="s">
        <v>102</v>
      </c>
      <c r="BS7" s="38" t="s">
        <v>102</v>
      </c>
      <c r="BT7" s="38" t="s">
        <v>102</v>
      </c>
      <c r="BU7" s="38">
        <v>62.18</v>
      </c>
      <c r="BV7" s="38" t="s">
        <v>102</v>
      </c>
      <c r="BW7" s="38" t="s">
        <v>102</v>
      </c>
      <c r="BX7" s="38" t="s">
        <v>102</v>
      </c>
      <c r="BY7" s="38" t="s">
        <v>102</v>
      </c>
      <c r="BZ7" s="38">
        <v>49.38</v>
      </c>
      <c r="CA7" s="38">
        <v>48.58</v>
      </c>
      <c r="CB7" s="38" t="s">
        <v>102</v>
      </c>
      <c r="CC7" s="38" t="s">
        <v>102</v>
      </c>
      <c r="CD7" s="38" t="s">
        <v>102</v>
      </c>
      <c r="CE7" s="38" t="s">
        <v>102</v>
      </c>
      <c r="CF7" s="38">
        <v>243.95</v>
      </c>
      <c r="CG7" s="38" t="s">
        <v>102</v>
      </c>
      <c r="CH7" s="38" t="s">
        <v>102</v>
      </c>
      <c r="CI7" s="38" t="s">
        <v>102</v>
      </c>
      <c r="CJ7" s="38" t="s">
        <v>102</v>
      </c>
      <c r="CK7" s="38">
        <v>316.97000000000003</v>
      </c>
      <c r="CL7" s="38">
        <v>328.08</v>
      </c>
      <c r="CM7" s="38" t="s">
        <v>102</v>
      </c>
      <c r="CN7" s="38" t="s">
        <v>102</v>
      </c>
      <c r="CO7" s="38" t="s">
        <v>102</v>
      </c>
      <c r="CP7" s="38" t="s">
        <v>102</v>
      </c>
      <c r="CQ7" s="38">
        <v>58.57</v>
      </c>
      <c r="CR7" s="38" t="s">
        <v>102</v>
      </c>
      <c r="CS7" s="38" t="s">
        <v>102</v>
      </c>
      <c r="CT7" s="38" t="s">
        <v>102</v>
      </c>
      <c r="CU7" s="38" t="s">
        <v>102</v>
      </c>
      <c r="CV7" s="38">
        <v>46.36</v>
      </c>
      <c r="CW7" s="38">
        <v>46.74</v>
      </c>
      <c r="CX7" s="38" t="s">
        <v>102</v>
      </c>
      <c r="CY7" s="38" t="s">
        <v>102</v>
      </c>
      <c r="CZ7" s="38" t="s">
        <v>102</v>
      </c>
      <c r="DA7" s="38" t="s">
        <v>102</v>
      </c>
      <c r="DB7" s="38">
        <v>99.31</v>
      </c>
      <c r="DC7" s="38" t="s">
        <v>102</v>
      </c>
      <c r="DD7" s="38" t="s">
        <v>102</v>
      </c>
      <c r="DE7" s="38" t="s">
        <v>102</v>
      </c>
      <c r="DF7" s="38" t="s">
        <v>102</v>
      </c>
      <c r="DG7" s="38">
        <v>83.08</v>
      </c>
      <c r="DH7" s="38">
        <v>81.12</v>
      </c>
      <c r="DI7" s="38" t="s">
        <v>102</v>
      </c>
      <c r="DJ7" s="38" t="s">
        <v>102</v>
      </c>
      <c r="DK7" s="38" t="s">
        <v>102</v>
      </c>
      <c r="DL7" s="38" t="s">
        <v>102</v>
      </c>
      <c r="DM7" s="38">
        <v>5.28</v>
      </c>
      <c r="DN7" s="38" t="s">
        <v>102</v>
      </c>
      <c r="DO7" s="38" t="s">
        <v>102</v>
      </c>
      <c r="DP7" s="38" t="s">
        <v>102</v>
      </c>
      <c r="DQ7" s="38" t="s">
        <v>102</v>
      </c>
      <c r="DR7" s="38">
        <v>33.75</v>
      </c>
      <c r="DS7" s="38">
        <v>33.200000000000003</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obi19302</cp:lastModifiedBy>
  <cp:lastPrinted>2022-01-20T09:14:50Z</cp:lastPrinted>
  <dcterms:created xsi:type="dcterms:W3CDTF">2021-12-03T07:40:15Z</dcterms:created>
  <dcterms:modified xsi:type="dcterms:W3CDTF">2022-01-20T09:30:13Z</dcterms:modified>
  <cp:category/>
</cp:coreProperties>
</file>