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公営企業\R2\0114_【照会】公営企業に係る経営比較分析表\HP掲載\"/>
    </mc:Choice>
  </mc:AlternateContent>
  <workbookProtection workbookAlgorithmName="SHA-512" workbookHashValue="ftyJIHrhj/w9ZkxpSDTvCcsmnRfh5V3l/XJeFrDehnkYqzU+wwvHU17O1qHA2r8LhcIQ2IiYkiGuE2O/sfzS+g==" workbookSaltValue="uah8XtriOF2dGvq1itAC0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<sst xmlns="http://schemas.openxmlformats.org/spreadsheetml/2006/main" count="228" uniqueCount="113">
  <si>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</si>
  <si>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</si>
  <si>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</si>
  <si>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</si>
  <si>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</si>
  <si>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</si>
  <si>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</si>
  <si>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</si>
  <si>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</si>
  <si>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</si>
  <si>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</si>
  <si>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</si>
  <si>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</si>
  <si>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</si>
  <si>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</si>
  <si>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</si>
  <si>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</si>
  <si>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</si>
  <si>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</si>
  <si>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</si>
  <si>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</si>
  <si>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</si>
  <si>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</si>
  <si>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</si>
  <si>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</si>
  <si>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</si>
  <si>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</si>
  <si>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</si>
  <si>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</si>
  <si>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</si>
  <si>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</si>
  <si>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</si>
  <si>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</si>
  <si>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</si>
  <si>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</si>
  <si>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</si>
  <si>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</si>
  <si>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</si>
  <si>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</si>
  <si>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</si>
  <si>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</si>
  <si>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</si>
  <si>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</si>
  <si>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</si>
  <si>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</si>
  <si>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</si>
  <si>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</si>
  <si>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</si>
  <si>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</si>
  <si>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</si>
  <si>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</si>
  <si>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</si>
  <si>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</si>
  <si>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</si>
  <si>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</si>
  <si>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</si>
  <si>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</si>
  <si>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</si>
  <si>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</si>
  <si>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</si>
  <si>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</si>
  <si>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</si>
  <si>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</si>
  <si>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</si>
  <si>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</si>
  <si>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</si>
  <si>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</si>
  <si>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</si>
  <si>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</si>
  <si>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</si>
  <si>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</si>
  <si>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</si>
  <si>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</si>
  <si>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</si>
  <si>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</si>
  <si>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</si>
  <si>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</si>
  <si>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</si>
  <si>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</si>
  <si>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</si>
  <si>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</si>
  <si>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</si>
  <si>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</si>
  <si>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</si>
  <si>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</si>
  <si>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</si>
  <si>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</si>
  <si>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</si>
  <si>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</si>
  <si>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</si>
  <si>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</si>
  <si>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</si>
  <si>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</si>
  <si>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</si>
  <si>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</si>
  <si>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</si>
  <si>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</si>
  <si>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</si>
  <si>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</si>
  <si>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</si>
  <si>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</si>
  <si>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</si>
  <si>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</si>
  <si>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</si>
  <si>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</si>
  <si>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</si>
  <si>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</si>
  <si>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</si>
  <si>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</si>
  <si>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</si>
  <si>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①経常収支比率は、0.2ポイント減少しましたが、100%を超えて黒字を維持しています。
　③流動比率は類似団体平均値を下回っているものの、100%以上を維持しており、短期的な債務に対する支払い能力は有しております。
　④企業債残高対給水収益比率は、給水収益が前年を上回ったものの、企業債残高が増加したため6.9ポイントの増加となりました。
　⑤料金回収率は100％を上回っており、適切な料金収入が確保されています。
　⑥給水原価は減価償却費等の費用が増加したことに伴い若干上昇しています。
　⑦施設利用率は類似団体平均値を下回っており、近年は52％ほどで推移しています。
　⑧有収率は類似団体を上回っており、近年は90%以上で推移しています。</t>
    <rPh sb="2" eb="4">
      <t>ケイジョウ</t>
    </rPh>
    <rPh sb="4" eb="6">
      <t>シュウシ</t>
    </rPh>
    <rPh sb="6" eb="8">
      <t>ヒリツ</t>
    </rPh>
    <rPh sb="17" eb="19">
      <t>ゲンショウ</t>
    </rPh>
    <rPh sb="30" eb="31">
      <t>コ</t>
    </rPh>
    <rPh sb="33" eb="35">
      <t>クロジ</t>
    </rPh>
    <rPh sb="36" eb="38">
      <t>イジ</t>
    </rPh>
    <rPh sb="48" eb="50">
      <t>リュウドウ</t>
    </rPh>
    <rPh sb="50" eb="52">
      <t>ヒリツ</t>
    </rPh>
    <rPh sb="53" eb="55">
      <t>ルイジ</t>
    </rPh>
    <rPh sb="55" eb="57">
      <t>ダンタイ</t>
    </rPh>
    <rPh sb="57" eb="60">
      <t>ヘイキンチ</t>
    </rPh>
    <rPh sb="61" eb="63">
      <t>シタマワ</t>
    </rPh>
    <rPh sb="75" eb="77">
      <t>イジョウ</t>
    </rPh>
    <rPh sb="78" eb="80">
      <t>イジ</t>
    </rPh>
    <rPh sb="85" eb="88">
      <t>タンキテキ</t>
    </rPh>
    <rPh sb="89" eb="91">
      <t>サイム</t>
    </rPh>
    <rPh sb="92" eb="93">
      <t>タイ</t>
    </rPh>
    <rPh sb="95" eb="97">
      <t>シハラ</t>
    </rPh>
    <rPh sb="98" eb="100">
      <t>ノウリョク</t>
    </rPh>
    <rPh sb="101" eb="102">
      <t>ユウ</t>
    </rPh>
    <rPh sb="113" eb="115">
      <t>キギョウ</t>
    </rPh>
    <rPh sb="115" eb="116">
      <t>サイ</t>
    </rPh>
    <rPh sb="116" eb="118">
      <t>ザンダカ</t>
    </rPh>
    <rPh sb="118" eb="119">
      <t>タイ</t>
    </rPh>
    <rPh sb="119" eb="121">
      <t>キュウスイ</t>
    </rPh>
    <rPh sb="121" eb="123">
      <t>シュウエキ</t>
    </rPh>
    <rPh sb="123" eb="125">
      <t>ヒリツ</t>
    </rPh>
    <rPh sb="127" eb="131">
      <t>キュウスイシュウエキ</t>
    </rPh>
    <rPh sb="132" eb="134">
      <t>ゼンネン</t>
    </rPh>
    <rPh sb="135" eb="137">
      <t>ウワマワ</t>
    </rPh>
    <rPh sb="143" eb="148">
      <t>キギョウサイザンダカ</t>
    </rPh>
    <rPh sb="149" eb="151">
      <t>ゾウカ</t>
    </rPh>
    <rPh sb="163" eb="165">
      <t>ゾウカ</t>
    </rPh>
    <rPh sb="176" eb="178">
      <t>リョウキン</t>
    </rPh>
    <rPh sb="178" eb="180">
      <t>カイシュウ</t>
    </rPh>
    <rPh sb="180" eb="181">
      <t>リツ</t>
    </rPh>
    <rPh sb="187" eb="189">
      <t>ウワマワ</t>
    </rPh>
    <rPh sb="194" eb="196">
      <t>テキセツ</t>
    </rPh>
    <rPh sb="197" eb="199">
      <t>リョウキン</t>
    </rPh>
    <rPh sb="199" eb="201">
      <t>シュウニュウ</t>
    </rPh>
    <rPh sb="202" eb="204">
      <t>カクホ</t>
    </rPh>
    <rPh sb="215" eb="217">
      <t>キュウスイ</t>
    </rPh>
    <rPh sb="217" eb="219">
      <t>ゲンカ</t>
    </rPh>
    <rPh sb="220" eb="224">
      <t>ゲンカショウキャク</t>
    </rPh>
    <rPh sb="227" eb="229">
      <t>ヒヨウ</t>
    </rPh>
    <rPh sb="230" eb="232">
      <t>ゾウカ</t>
    </rPh>
    <rPh sb="237" eb="238">
      <t>トモナ</t>
    </rPh>
    <rPh sb="239" eb="241">
      <t>ジャッカン</t>
    </rPh>
    <rPh sb="241" eb="243">
      <t>ジョウショウ</t>
    </rPh>
    <rPh sb="253" eb="255">
      <t>シセツ</t>
    </rPh>
    <rPh sb="255" eb="257">
      <t>リヨウ</t>
    </rPh>
    <rPh sb="257" eb="258">
      <t>リツ</t>
    </rPh>
    <rPh sb="259" eb="266">
      <t>ルイジダンタイヘイキンチ</t>
    </rPh>
    <rPh sb="267" eb="269">
      <t>シタマワ</t>
    </rPh>
    <rPh sb="274" eb="276">
      <t>キンネン</t>
    </rPh>
    <rPh sb="283" eb="285">
      <t>スイイ</t>
    </rPh>
    <rPh sb="295" eb="298">
      <t>ユウシュウリツ</t>
    </rPh>
    <rPh sb="299" eb="301">
      <t>ルイジ</t>
    </rPh>
    <rPh sb="301" eb="303">
      <t>ダンタイ</t>
    </rPh>
    <rPh sb="304" eb="306">
      <t>ウワマワ</t>
    </rPh>
    <rPh sb="311" eb="313">
      <t>キンネン</t>
    </rPh>
    <rPh sb="317" eb="319">
      <t>イジョウ</t>
    </rPh>
    <rPh sb="320" eb="322">
      <t>スイイ</t>
    </rPh>
    <phoneticPr fontId="4"/>
  </si>
  <si>
    <t>　①有形固定資産減価償却率は類似団体平均値を下回っており、施設の老朽化は抑制されています。これは計画的な更新投資を行っているためです。
　②管路経年化率は類似団体平均値を下回っており、計画的な更新が行われています。
　③管路更新率は類似団体を上回っており、計画的な更新が行われています。
　今後さらに増加する経年劣化の管を効率的に更新するため、事業量の平準化及び中長期的な財政状況を考慮した「水道インフラ基本計画」に基づいた老朽化対策を行っていく考えです。</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2" eb="24">
      <t>シタマワ</t>
    </rPh>
    <rPh sb="29" eb="31">
      <t>シセツ</t>
    </rPh>
    <rPh sb="32" eb="35">
      <t>ロウキュウカ</t>
    </rPh>
    <rPh sb="36" eb="38">
      <t>ヨクセイ</t>
    </rPh>
    <rPh sb="48" eb="51">
      <t>ケイカクテキ</t>
    </rPh>
    <rPh sb="52" eb="54">
      <t>コウシン</t>
    </rPh>
    <rPh sb="54" eb="56">
      <t>トウシ</t>
    </rPh>
    <rPh sb="57" eb="58">
      <t>オコナ</t>
    </rPh>
    <rPh sb="71" eb="73">
      <t>カンロ</t>
    </rPh>
    <rPh sb="73" eb="76">
      <t>ケイネンカ</t>
    </rPh>
    <rPh sb="76" eb="77">
      <t>リツ</t>
    </rPh>
    <rPh sb="78" eb="85">
      <t>ルイジダンタイヘイキンチ</t>
    </rPh>
    <rPh sb="86" eb="88">
      <t>シタマワ</t>
    </rPh>
    <rPh sb="93" eb="96">
      <t>ケイカクテキ</t>
    </rPh>
    <rPh sb="97" eb="99">
      <t>コウシン</t>
    </rPh>
    <rPh sb="100" eb="101">
      <t>オコナ</t>
    </rPh>
    <rPh sb="112" eb="114">
      <t>カンロ</t>
    </rPh>
    <rPh sb="114" eb="116">
      <t>コウシン</t>
    </rPh>
    <rPh sb="116" eb="117">
      <t>リツ</t>
    </rPh>
    <rPh sb="118" eb="120">
      <t>ルイジ</t>
    </rPh>
    <rPh sb="120" eb="122">
      <t>ダンタイ</t>
    </rPh>
    <rPh sb="123" eb="125">
      <t>ウワマワ</t>
    </rPh>
    <rPh sb="130" eb="133">
      <t>ケイカクテキ</t>
    </rPh>
    <rPh sb="134" eb="136">
      <t>コウシン</t>
    </rPh>
    <rPh sb="137" eb="138">
      <t>オコナ</t>
    </rPh>
    <rPh sb="149" eb="151">
      <t>コンゴ</t>
    </rPh>
    <rPh sb="154" eb="156">
      <t>ゾウカ</t>
    </rPh>
    <rPh sb="158" eb="160">
      <t>ケイネン</t>
    </rPh>
    <rPh sb="160" eb="162">
      <t>レッカ</t>
    </rPh>
    <rPh sb="163" eb="164">
      <t>カン</t>
    </rPh>
    <rPh sb="165" eb="168">
      <t>コウリツテキ</t>
    </rPh>
    <rPh sb="169" eb="171">
      <t>コウシン</t>
    </rPh>
    <rPh sb="176" eb="178">
      <t>ジギョウ</t>
    </rPh>
    <rPh sb="178" eb="179">
      <t>リョウ</t>
    </rPh>
    <rPh sb="180" eb="183">
      <t>ヘイジュンカ</t>
    </rPh>
    <rPh sb="183" eb="184">
      <t>オヨ</t>
    </rPh>
    <rPh sb="185" eb="189">
      <t>チュウチョウキテキ</t>
    </rPh>
    <rPh sb="190" eb="192">
      <t>ザイセイ</t>
    </rPh>
    <rPh sb="192" eb="194">
      <t>ジョウキョウ</t>
    </rPh>
    <rPh sb="195" eb="197">
      <t>コウリョ</t>
    </rPh>
    <rPh sb="200" eb="202">
      <t>スイドウ</t>
    </rPh>
    <rPh sb="206" eb="208">
      <t>キホン</t>
    </rPh>
    <rPh sb="208" eb="210">
      <t>ケイカク</t>
    </rPh>
    <rPh sb="212" eb="213">
      <t>モト</t>
    </rPh>
    <rPh sb="216" eb="219">
      <t>ロウキュウカ</t>
    </rPh>
    <rPh sb="219" eb="221">
      <t>タイサク</t>
    </rPh>
    <rPh sb="222" eb="223">
      <t>オコナ</t>
    </rPh>
    <rPh sb="227" eb="228">
      <t>カンガ</t>
    </rPh>
    <phoneticPr fontId="4"/>
  </si>
  <si>
    <t>　効率的な水道供給などにより収益は確保されているとともに、施設の老朽化も抑制され、健全な経営が行われているといえます。
　しかし、人口が減少し料金収入の減少が見込まれる一方、施設の更新が必要になるなど、今後の経営は厳しさを増すことが予想されます。
　今後も生活に不可欠な水道サービスを提供し続けるため、中長期的な視点に立った健全な企業経営を行っていきます。</t>
    <rPh sb="1" eb="4">
      <t>コウリツテキ</t>
    </rPh>
    <rPh sb="5" eb="7">
      <t>スイドウ</t>
    </rPh>
    <rPh sb="7" eb="9">
      <t>キョウキュウ</t>
    </rPh>
    <rPh sb="14" eb="16">
      <t>シュウエキ</t>
    </rPh>
    <rPh sb="17" eb="19">
      <t>カクホ</t>
    </rPh>
    <rPh sb="29" eb="31">
      <t>シセツ</t>
    </rPh>
    <rPh sb="32" eb="35">
      <t>ロウキュウカ</t>
    </rPh>
    <rPh sb="36" eb="38">
      <t>ヨクセイ</t>
    </rPh>
    <rPh sb="41" eb="43">
      <t>ケンゼン</t>
    </rPh>
    <rPh sb="44" eb="46">
      <t>ケイエイ</t>
    </rPh>
    <rPh sb="47" eb="48">
      <t>オコナ</t>
    </rPh>
    <rPh sb="65" eb="67">
      <t>ジンコウ</t>
    </rPh>
    <rPh sb="68" eb="70">
      <t>ゲンショウ</t>
    </rPh>
    <rPh sb="71" eb="73">
      <t>リョウキン</t>
    </rPh>
    <rPh sb="73" eb="75">
      <t>シュウニュウ</t>
    </rPh>
    <rPh sb="76" eb="78">
      <t>ゲンショウ</t>
    </rPh>
    <rPh sb="79" eb="81">
      <t>ミコ</t>
    </rPh>
    <rPh sb="84" eb="86">
      <t>イッポウ</t>
    </rPh>
    <rPh sb="87" eb="89">
      <t>シセツ</t>
    </rPh>
    <rPh sb="90" eb="92">
      <t>コウシン</t>
    </rPh>
    <rPh sb="93" eb="95">
      <t>ヒツヨウ</t>
    </rPh>
    <rPh sb="101" eb="103">
      <t>コンゴ</t>
    </rPh>
    <rPh sb="104" eb="106">
      <t>ケイエイ</t>
    </rPh>
    <rPh sb="107" eb="108">
      <t>キビ</t>
    </rPh>
    <rPh sb="111" eb="112">
      <t>マ</t>
    </rPh>
    <rPh sb="116" eb="118">
      <t>ヨソウ</t>
    </rPh>
    <rPh sb="125" eb="127">
      <t>コンゴ</t>
    </rPh>
    <rPh sb="128" eb="130">
      <t>セイカツ</t>
    </rPh>
    <rPh sb="131" eb="134">
      <t>フカケツ</t>
    </rPh>
    <rPh sb="135" eb="137">
      <t>スイドウ</t>
    </rPh>
    <rPh sb="142" eb="144">
      <t>テイキョウ</t>
    </rPh>
    <rPh sb="145" eb="146">
      <t>ツヅ</t>
    </rPh>
    <rPh sb="151" eb="155">
      <t>チュウチョウキテキ</t>
    </rPh>
    <rPh sb="156" eb="158">
      <t>シテン</t>
    </rPh>
    <rPh sb="159" eb="160">
      <t>タ</t>
    </rPh>
    <rPh sb="162" eb="164">
      <t>ケンゼン</t>
    </rPh>
    <rPh sb="165" eb="167">
      <t>キギョウ</t>
    </rPh>
    <rPh sb="167" eb="169">
      <t>ケイエイ</t>
    </rPh>
    <rPh sb="170" eb="17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</si>
</sst>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c:v>
                </c:pt>
                <c:pt idx="1">
                  <c:v>0.7</c:v>
                </c:pt>
                <c:pt idx="2">
                  <c:v>0.88</c:v>
                </c:pt>
                <c:pt idx="3">
                  <c:v>1.1200000000000001</c:v>
                </c:pt>
                <c:pt idx="4">
                  <c:v>1.1200000000000001</c:v>
                </c:pt>
              </c:numCache>
            </c:numRef>
          </c:val>
          <c:extLst>
            <c:ext xmlns:c16="http://schemas.microsoft.com/office/drawing/2014/chart" uri="{C3380CC4-5D6E-409C-BE32-E72D297353CC}">
              <c16:uniqueId val="{00000000-B037-4891-929C-7EC6DCEA24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B037-4891-929C-7EC6DCEA24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52.23</c:v>
                </c:pt>
                <c:pt idx="1">
                  <c:v>53.35</c:v>
                </c:pt>
                <c:pt idx="2">
                  <c:v>52.35</c:v>
                </c:pt>
                <c:pt idx="3">
                  <c:v>52.61</c:v>
                </c:pt>
                <c:pt idx="4">
                  <c:v>51.93</c:v>
                </c:pt>
              </c:numCache>
            </c:numRef>
          </c:val>
          <c:extLst>
            <c:ext xmlns:c16="http://schemas.microsoft.com/office/drawing/2014/chart" uri="{C3380CC4-5D6E-409C-BE32-E72D297353CC}">
              <c16:uniqueId val="{00000000-074F-4956-944C-56E9837C7C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074F-4956-944C-56E9837C7C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91.23</c:v>
                </c:pt>
                <c:pt idx="1">
                  <c:v>89.91</c:v>
                </c:pt>
                <c:pt idx="2">
                  <c:v>91.54</c:v>
                </c:pt>
                <c:pt idx="3">
                  <c:v>90.57</c:v>
                </c:pt>
                <c:pt idx="4">
                  <c:v>91.44</c:v>
                </c:pt>
              </c:numCache>
            </c:numRef>
          </c:val>
          <c:extLst>
            <c:ext xmlns:c16="http://schemas.microsoft.com/office/drawing/2014/chart" uri="{C3380CC4-5D6E-409C-BE32-E72D297353CC}">
              <c16:uniqueId val="{00000000-FFB5-4F0E-B9EC-E40C693B7A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FFB5-4F0E-B9EC-E40C693B7A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118.82</c:v>
                </c:pt>
                <c:pt idx="1">
                  <c:v>118.82</c:v>
                </c:pt>
                <c:pt idx="2">
                  <c:v>119.89</c:v>
                </c:pt>
                <c:pt idx="3">
                  <c:v>116.68</c:v>
                </c:pt>
                <c:pt idx="4">
                  <c:v>116.45</c:v>
                </c:pt>
              </c:numCache>
            </c:numRef>
          </c:val>
          <c:extLst>
            <c:ext xmlns:c16="http://schemas.microsoft.com/office/drawing/2014/chart" uri="{C3380CC4-5D6E-409C-BE32-E72D297353CC}">
              <c16:uniqueId val="{00000000-C954-4665-9962-76076F3E75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C954-4665-9962-76076F3E75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42.94</c:v>
                </c:pt>
                <c:pt idx="1">
                  <c:v>43.85</c:v>
                </c:pt>
                <c:pt idx="2">
                  <c:v>44.19</c:v>
                </c:pt>
                <c:pt idx="3">
                  <c:v>44.99</c:v>
                </c:pt>
                <c:pt idx="4">
                  <c:v>45.17</c:v>
                </c:pt>
              </c:numCache>
            </c:numRef>
          </c:val>
          <c:extLst>
            <c:ext xmlns:c16="http://schemas.microsoft.com/office/drawing/2014/chart" uri="{C3380CC4-5D6E-409C-BE32-E72D297353CC}">
              <c16:uniqueId val="{00000000-6104-4FF0-8C08-F1DA033527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6104-4FF0-8C08-F1DA033527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11.5</c:v>
                </c:pt>
                <c:pt idx="1">
                  <c:v>12.84</c:v>
                </c:pt>
                <c:pt idx="2">
                  <c:v>14.37</c:v>
                </c:pt>
                <c:pt idx="3">
                  <c:v>15.77</c:v>
                </c:pt>
                <c:pt idx="4">
                  <c:v>17.04</c:v>
                </c:pt>
              </c:numCache>
            </c:numRef>
          </c:val>
          <c:extLst>
            <c:ext xmlns:c16="http://schemas.microsoft.com/office/drawing/2014/chart" uri="{C3380CC4-5D6E-409C-BE32-E72D297353CC}">
              <c16:uniqueId val="{00000000-EFC4-471C-B961-A76EBCD9C6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EFC4-471C-B961-A76EBCD9C6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CA-42F1-A300-CB992A3F40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71CA-42F1-A300-CB992A3F40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162.44999999999999</c:v>
                </c:pt>
                <c:pt idx="1">
                  <c:v>162.9</c:v>
                </c:pt>
                <c:pt idx="2">
                  <c:v>189.59</c:v>
                </c:pt>
                <c:pt idx="3">
                  <c:v>193.11</c:v>
                </c:pt>
                <c:pt idx="4">
                  <c:v>200.18</c:v>
                </c:pt>
              </c:numCache>
            </c:numRef>
          </c:val>
          <c:extLst>
            <c:ext xmlns:c16="http://schemas.microsoft.com/office/drawing/2014/chart" uri="{C3380CC4-5D6E-409C-BE32-E72D297353CC}">
              <c16:uniqueId val="{00000000-C014-42D1-8821-1C6012B822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C014-42D1-8821-1C6012B822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467.33</c:v>
                </c:pt>
                <c:pt idx="1">
                  <c:v>471.5</c:v>
                </c:pt>
                <c:pt idx="2">
                  <c:v>478.54</c:v>
                </c:pt>
                <c:pt idx="3">
                  <c:v>480.77</c:v>
                </c:pt>
                <c:pt idx="4">
                  <c:v>487.71</c:v>
                </c:pt>
              </c:numCache>
            </c:numRef>
          </c:val>
          <c:extLst>
            <c:ext xmlns:c16="http://schemas.microsoft.com/office/drawing/2014/chart" uri="{C3380CC4-5D6E-409C-BE32-E72D297353CC}">
              <c16:uniqueId val="{00000000-8FB7-4FE7-B8BB-3EF81F3C8E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8FB7-4FE7-B8BB-3EF81F3C8E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108.16</c:v>
                </c:pt>
                <c:pt idx="1">
                  <c:v>108</c:v>
                </c:pt>
                <c:pt idx="2">
                  <c:v>108.35</c:v>
                </c:pt>
                <c:pt idx="3">
                  <c:v>106.09</c:v>
                </c:pt>
                <c:pt idx="4">
                  <c:v>105.63</c:v>
                </c:pt>
              </c:numCache>
            </c:numRef>
          </c:val>
          <c:extLst>
            <c:ext xmlns:c16="http://schemas.microsoft.com/office/drawing/2014/chart" uri="{C3380CC4-5D6E-409C-BE32-E72D297353CC}">
              <c16:uniqueId val="{00000000-2932-4070-A759-F8B33ADD1B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2932-4070-A759-F8B33ADD1B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223</c:v>
                </c:pt>
                <c:pt idx="1">
                  <c:v>223.47</c:v>
                </c:pt>
                <c:pt idx="2">
                  <c:v>223.76</c:v>
                </c:pt>
                <c:pt idx="3">
                  <c:v>228.97</c:v>
                </c:pt>
                <c:pt idx="4">
                  <c:v>230.44</c:v>
                </c:pt>
              </c:numCache>
            </c:numRef>
          </c:val>
          <c:extLst>
            <c:ext xmlns:c16="http://schemas.microsoft.com/office/drawing/2014/chart" uri="{C3380CC4-5D6E-409C-BE32-E72D297353CC}">
              <c16:uniqueId val="{00000000-2C2A-4B49-B8BE-D03D0EA1F4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2C2A-4B49-B8BE-D03D0EA1F4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帯広市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166043</v>
      </c>
      <c r="AM8" s="61"/>
      <c r="AN8" s="61"/>
      <c r="AO8" s="61"/>
      <c r="AP8" s="61"/>
      <c r="AQ8" s="61"/>
      <c r="AR8" s="61"/>
      <c r="AS8" s="61"/>
      <c r="AT8" s="52">
        <f>データ!$S$6</f>
        <v>619.34</v>
      </c>
      <c r="AU8" s="53"/>
      <c r="AV8" s="53"/>
      <c r="AW8" s="53"/>
      <c r="AX8" s="53"/>
      <c r="AY8" s="53"/>
      <c r="AZ8" s="53"/>
      <c r="BA8" s="53"/>
      <c r="BB8" s="54">
        <f>データ!$T$6</f>
        <v>268.10000000000002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47.37</v>
      </c>
      <c r="J10" s="53"/>
      <c r="K10" s="53"/>
      <c r="L10" s="53"/>
      <c r="M10" s="53"/>
      <c r="N10" s="53"/>
      <c r="O10" s="64"/>
      <c r="P10" s="54">
        <f>データ!$P$6</f>
        <v>97.89</v>
      </c>
      <c r="Q10" s="54"/>
      <c r="R10" s="54"/>
      <c r="S10" s="54"/>
      <c r="T10" s="54"/>
      <c r="U10" s="54"/>
      <c r="V10" s="54"/>
      <c r="W10" s="61">
        <f>データ!$Q$6</f>
        <v>4125</v>
      </c>
      <c r="X10" s="61"/>
      <c r="Y10" s="61"/>
      <c r="Z10" s="61"/>
      <c r="AA10" s="61"/>
      <c r="AB10" s="61"/>
      <c r="AC10" s="61"/>
      <c r="AD10" s="2"/>
      <c r="AE10" s="2"/>
      <c r="AF10" s="2"/>
      <c r="AG10" s="2"/>
      <c r="AH10" s="4"/>
      <c r="AI10" s="4"/>
      <c r="AJ10" s="4"/>
      <c r="AK10" s="4"/>
      <c r="AL10" s="61">
        <f>データ!$U$6</f>
        <v>161900</v>
      </c>
      <c r="AM10" s="61"/>
      <c r="AN10" s="61"/>
      <c r="AO10" s="61"/>
      <c r="AP10" s="61"/>
      <c r="AQ10" s="61"/>
      <c r="AR10" s="61"/>
      <c r="AS10" s="61"/>
      <c r="AT10" s="52">
        <f>データ!$V$6</f>
        <v>91.66</v>
      </c>
      <c r="AU10" s="53"/>
      <c r="AV10" s="53"/>
      <c r="AW10" s="53"/>
      <c r="AX10" s="53"/>
      <c r="AY10" s="53"/>
      <c r="AZ10" s="53"/>
      <c r="BA10" s="53"/>
      <c r="BB10" s="54">
        <f>データ!$W$6</f>
        <v>1766.31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udDhJvC67UkbYYWGTmwL7Ps52rjw6tAIB/gVTraoVFk0wV+opR2Wa+moJ28CxWncgfXI7wvzX7WcJOPNRBKxw==" saltValue="+Ovj1QO4UXRAWMp8Ndnf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12076</v>
      </c>
      <c r="D6" s="34">
        <f t="shared" si="3"/>
        <v>46</v>
      </c>
      <c r="E6" s="34">
        <f t="shared" si="3"/>
        <v>1</v>
      </c>
      <c r="F6" s="34">
        <f t="shared" si="3"/>
        <v>0</v>
      </c>
      <c r="G6" s="34">
        <f t="shared" si="3"/>
        <v>1</v>
      </c>
      <c r="H6" s="34" t="str">
        <f t="shared" si="3"/>
        <v>北海道　帯広市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47.37</v>
      </c>
      <c r="P6" s="35">
        <f t="shared" si="3"/>
        <v>97.89</v>
      </c>
      <c r="Q6" s="35">
        <f t="shared" si="3"/>
        <v>4125</v>
      </c>
      <c r="R6" s="35">
        <f t="shared" si="3"/>
        <v>166043</v>
      </c>
      <c r="S6" s="35">
        <f t="shared" si="3"/>
        <v>619.34</v>
      </c>
      <c r="T6" s="35">
        <f t="shared" si="3"/>
        <v>268.10000000000002</v>
      </c>
      <c r="U6" s="35">
        <f t="shared" si="3"/>
        <v>161900</v>
      </c>
      <c r="V6" s="35">
        <f t="shared" si="3"/>
        <v>91.66</v>
      </c>
      <c r="W6" s="35">
        <f t="shared" si="3"/>
        <v>1766.31</v>
      </c>
      <c r="X6" s="36">
        <f>IF(X7="",NA(),X7)</f>
        <v>118.82</v>
      </c>
      <c r="Y6" s="36">
        <f t="shared" ref="Y6:AG6" si="4">IF(Y7="",NA(),Y7)</f>
        <v>118.82</v>
      </c>
      <c r="Z6" s="36">
        <f t="shared" si="4"/>
        <v>119.89</v>
      </c>
      <c r="AA6" s="36">
        <f t="shared" si="4"/>
        <v>116.68</v>
      </c>
      <c r="AB6" s="36">
        <f t="shared" si="4"/>
        <v>116.45</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162.44999999999999</v>
      </c>
      <c r="AU6" s="36">
        <f t="shared" ref="AU6:BC6" si="6">IF(AU7="",NA(),AU7)</f>
        <v>162.9</v>
      </c>
      <c r="AV6" s="36">
        <f t="shared" si="6"/>
        <v>189.59</v>
      </c>
      <c r="AW6" s="36">
        <f t="shared" si="6"/>
        <v>193.11</v>
      </c>
      <c r="AX6" s="36">
        <f t="shared" si="6"/>
        <v>200.18</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467.33</v>
      </c>
      <c r="BF6" s="36">
        <f t="shared" ref="BF6:BN6" si="7">IF(BF7="",NA(),BF7)</f>
        <v>471.5</v>
      </c>
      <c r="BG6" s="36">
        <f t="shared" si="7"/>
        <v>478.54</v>
      </c>
      <c r="BH6" s="36">
        <f t="shared" si="7"/>
        <v>480.77</v>
      </c>
      <c r="BI6" s="36">
        <f t="shared" si="7"/>
        <v>487.71</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108.16</v>
      </c>
      <c r="BQ6" s="36">
        <f t="shared" ref="BQ6:BY6" si="8">IF(BQ7="",NA(),BQ7)</f>
        <v>108</v>
      </c>
      <c r="BR6" s="36">
        <f t="shared" si="8"/>
        <v>108.35</v>
      </c>
      <c r="BS6" s="36">
        <f t="shared" si="8"/>
        <v>106.09</v>
      </c>
      <c r="BT6" s="36">
        <f t="shared" si="8"/>
        <v>105.63</v>
      </c>
      <c r="BU6" s="36">
        <f t="shared" si="8"/>
        <v>106.4</v>
      </c>
      <c r="BV6" s="36">
        <f t="shared" si="8"/>
        <v>107.61</v>
      </c>
      <c r="BW6" s="36">
        <f t="shared" si="8"/>
        <v>106.02</v>
      </c>
      <c r="BX6" s="36">
        <f t="shared" si="8"/>
        <v>104.84</v>
      </c>
      <c r="BY6" s="36">
        <f t="shared" si="8"/>
        <v>106.11</v>
      </c>
      <c r="BZ6" s="35" t="str">
        <f>IF(BZ7="","",IF(BZ7="-","【-】","【"&amp;SUBSTITUTE(TEXT(BZ7,"#,##0.00"),"-","△")&amp;"】"))</f>
        <v>【103.24】</v>
      </c>
      <c r="CA6" s="36">
        <f>IF(CA7="",NA(),CA7)</f>
        <v>223</v>
      </c>
      <c r="CB6" s="36">
        <f t="shared" ref="CB6:CJ6" si="9">IF(CB7="",NA(),CB7)</f>
        <v>223.47</v>
      </c>
      <c r="CC6" s="36">
        <f t="shared" si="9"/>
        <v>223.76</v>
      </c>
      <c r="CD6" s="36">
        <f t="shared" si="9"/>
        <v>228.97</v>
      </c>
      <c r="CE6" s="36">
        <f t="shared" si="9"/>
        <v>230.44</v>
      </c>
      <c r="CF6" s="36">
        <f t="shared" si="9"/>
        <v>156.29</v>
      </c>
      <c r="CG6" s="36">
        <f t="shared" si="9"/>
        <v>155.69</v>
      </c>
      <c r="CH6" s="36">
        <f t="shared" si="9"/>
        <v>158.6</v>
      </c>
      <c r="CI6" s="36">
        <f t="shared" si="9"/>
        <v>161.82</v>
      </c>
      <c r="CJ6" s="36">
        <f t="shared" si="9"/>
        <v>161.03</v>
      </c>
      <c r="CK6" s="35" t="str">
        <f>IF(CK7="","",IF(CK7="-","【-】","【"&amp;SUBSTITUTE(TEXT(CK7,"#,##0.00"),"-","△")&amp;"】"))</f>
        <v>【168.38】</v>
      </c>
      <c r="CL6" s="36">
        <f>IF(CL7="",NA(),CL7)</f>
        <v>52.23</v>
      </c>
      <c r="CM6" s="36">
        <f t="shared" ref="CM6:CU6" si="10">IF(CM7="",NA(),CM7)</f>
        <v>53.35</v>
      </c>
      <c r="CN6" s="36">
        <f t="shared" si="10"/>
        <v>52.35</v>
      </c>
      <c r="CO6" s="36">
        <f t="shared" si="10"/>
        <v>52.61</v>
      </c>
      <c r="CP6" s="36">
        <f t="shared" si="10"/>
        <v>51.93</v>
      </c>
      <c r="CQ6" s="36">
        <f t="shared" si="10"/>
        <v>62.34</v>
      </c>
      <c r="CR6" s="36">
        <f t="shared" si="10"/>
        <v>62.46</v>
      </c>
      <c r="CS6" s="36">
        <f t="shared" si="10"/>
        <v>62.88</v>
      </c>
      <c r="CT6" s="36">
        <f t="shared" si="10"/>
        <v>62.32</v>
      </c>
      <c r="CU6" s="36">
        <f t="shared" si="10"/>
        <v>61.71</v>
      </c>
      <c r="CV6" s="35" t="str">
        <f>IF(CV7="","",IF(CV7="-","【-】","【"&amp;SUBSTITUTE(TEXT(CV7,"#,##0.00"),"-","△")&amp;"】"))</f>
        <v>【60.00】</v>
      </c>
      <c r="CW6" s="36">
        <f>IF(CW7="",NA(),CW7)</f>
        <v>91.23</v>
      </c>
      <c r="CX6" s="36">
        <f t="shared" ref="CX6:DF6" si="11">IF(CX7="",NA(),CX7)</f>
        <v>89.91</v>
      </c>
      <c r="CY6" s="36">
        <f t="shared" si="11"/>
        <v>91.54</v>
      </c>
      <c r="CZ6" s="36">
        <f t="shared" si="11"/>
        <v>90.57</v>
      </c>
      <c r="DA6" s="36">
        <f t="shared" si="11"/>
        <v>91.44</v>
      </c>
      <c r="DB6" s="36">
        <f t="shared" si="11"/>
        <v>90.15</v>
      </c>
      <c r="DC6" s="36">
        <f t="shared" si="11"/>
        <v>90.62</v>
      </c>
      <c r="DD6" s="36">
        <f t="shared" si="11"/>
        <v>90.13</v>
      </c>
      <c r="DE6" s="36">
        <f t="shared" si="11"/>
        <v>90.19</v>
      </c>
      <c r="DF6" s="36">
        <f t="shared" si="11"/>
        <v>90.03</v>
      </c>
      <c r="DG6" s="35" t="str">
        <f>IF(DG7="","",IF(DG7="-","【-】","【"&amp;SUBSTITUTE(TEXT(DG7,"#,##0.00"),"-","△")&amp;"】"))</f>
        <v>【89.80】</v>
      </c>
      <c r="DH6" s="36">
        <f>IF(DH7="",NA(),DH7)</f>
        <v>42.94</v>
      </c>
      <c r="DI6" s="36">
        <f t="shared" ref="DI6:DQ6" si="12">IF(DI7="",NA(),DI7)</f>
        <v>43.85</v>
      </c>
      <c r="DJ6" s="36">
        <f t="shared" si="12"/>
        <v>44.19</v>
      </c>
      <c r="DK6" s="36">
        <f t="shared" si="12"/>
        <v>44.99</v>
      </c>
      <c r="DL6" s="36">
        <f t="shared" si="12"/>
        <v>45.17</v>
      </c>
      <c r="DM6" s="36">
        <f t="shared" si="12"/>
        <v>47.37</v>
      </c>
      <c r="DN6" s="36">
        <f t="shared" si="12"/>
        <v>48.01</v>
      </c>
      <c r="DO6" s="36">
        <f t="shared" si="12"/>
        <v>48.01</v>
      </c>
      <c r="DP6" s="36">
        <f t="shared" si="12"/>
        <v>48.86</v>
      </c>
      <c r="DQ6" s="36">
        <f t="shared" si="12"/>
        <v>49.6</v>
      </c>
      <c r="DR6" s="35" t="str">
        <f>IF(DR7="","",IF(DR7="-","【-】","【"&amp;SUBSTITUTE(TEXT(DR7,"#,##0.00"),"-","△")&amp;"】"))</f>
        <v>【49.59】</v>
      </c>
      <c r="DS6" s="36">
        <f>IF(DS7="",NA(),DS7)</f>
        <v>11.5</v>
      </c>
      <c r="DT6" s="36">
        <f t="shared" ref="DT6:EB6" si="13">IF(DT7="",NA(),DT7)</f>
        <v>12.84</v>
      </c>
      <c r="DU6" s="36">
        <f t="shared" si="13"/>
        <v>14.37</v>
      </c>
      <c r="DV6" s="36">
        <f t="shared" si="13"/>
        <v>15.77</v>
      </c>
      <c r="DW6" s="36">
        <f t="shared" si="13"/>
        <v>17.04</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1</v>
      </c>
      <c r="EE6" s="36">
        <f t="shared" ref="EE6:EM6" si="14">IF(EE7="",NA(),EE7)</f>
        <v>0.7</v>
      </c>
      <c r="EF6" s="36">
        <f t="shared" si="14"/>
        <v>0.88</v>
      </c>
      <c r="EG6" s="36">
        <f t="shared" si="14"/>
        <v>1.1200000000000001</v>
      </c>
      <c r="EH6" s="36">
        <f t="shared" si="14"/>
        <v>1.1200000000000001</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12076</v>
      </c>
      <c r="D7" s="38">
        <v>46</v>
      </c>
      <c r="E7" s="38">
        <v>1</v>
      </c>
      <c r="F7" s="38">
        <v>0</v>
      </c>
      <c r="G7" s="38">
        <v>1</v>
      </c>
      <c r="H7" s="38" t="s">
        <v>92</v>
      </c>
      <c r="I7" s="38" t="s">
        <v>93</v>
      </c>
      <c r="J7" s="38" t="s">
        <v>94</v>
      </c>
      <c r="K7" s="38" t="s">
        <v>95</v>
      </c>
      <c r="L7" s="38" t="s">
        <v>96</v>
      </c>
      <c r="M7" s="38" t="s">
        <v>97</v>
      </c>
      <c r="N7" s="39" t="s">
        <v>98</v>
      </c>
      <c r="O7" s="39">
        <v>47.37</v>
      </c>
      <c r="P7" s="39">
        <v>97.89</v>
      </c>
      <c r="Q7" s="39">
        <v>4125</v>
      </c>
      <c r="R7" s="39">
        <v>166043</v>
      </c>
      <c r="S7" s="39">
        <v>619.34</v>
      </c>
      <c r="T7" s="39">
        <v>268.10000000000002</v>
      </c>
      <c r="U7" s="39">
        <v>161900</v>
      </c>
      <c r="V7" s="39">
        <v>91.66</v>
      </c>
      <c r="W7" s="39">
        <v>1766.31</v>
      </c>
      <c r="X7" s="39">
        <v>118.82</v>
      </c>
      <c r="Y7" s="39">
        <v>118.82</v>
      </c>
      <c r="Z7" s="39">
        <v>119.89</v>
      </c>
      <c r="AA7" s="39">
        <v>116.68</v>
      </c>
      <c r="AB7" s="39">
        <v>116.45</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162.44999999999999</v>
      </c>
      <c r="AU7" s="39">
        <v>162.9</v>
      </c>
      <c r="AV7" s="39">
        <v>189.59</v>
      </c>
      <c r="AW7" s="39">
        <v>193.11</v>
      </c>
      <c r="AX7" s="39">
        <v>200.18</v>
      </c>
      <c r="AY7" s="39">
        <v>299.44</v>
      </c>
      <c r="AZ7" s="39">
        <v>311.99</v>
      </c>
      <c r="BA7" s="39">
        <v>307.83</v>
      </c>
      <c r="BB7" s="39">
        <v>318.89</v>
      </c>
      <c r="BC7" s="39">
        <v>309.10000000000002</v>
      </c>
      <c r="BD7" s="39">
        <v>264.97000000000003</v>
      </c>
      <c r="BE7" s="39">
        <v>467.33</v>
      </c>
      <c r="BF7" s="39">
        <v>471.5</v>
      </c>
      <c r="BG7" s="39">
        <v>478.54</v>
      </c>
      <c r="BH7" s="39">
        <v>480.77</v>
      </c>
      <c r="BI7" s="39">
        <v>487.71</v>
      </c>
      <c r="BJ7" s="39">
        <v>298.08999999999997</v>
      </c>
      <c r="BK7" s="39">
        <v>291.77999999999997</v>
      </c>
      <c r="BL7" s="39">
        <v>295.44</v>
      </c>
      <c r="BM7" s="39">
        <v>290.07</v>
      </c>
      <c r="BN7" s="39">
        <v>290.42</v>
      </c>
      <c r="BO7" s="39">
        <v>266.61</v>
      </c>
      <c r="BP7" s="39">
        <v>108.16</v>
      </c>
      <c r="BQ7" s="39">
        <v>108</v>
      </c>
      <c r="BR7" s="39">
        <v>108.35</v>
      </c>
      <c r="BS7" s="39">
        <v>106.09</v>
      </c>
      <c r="BT7" s="39">
        <v>105.63</v>
      </c>
      <c r="BU7" s="39">
        <v>106.4</v>
      </c>
      <c r="BV7" s="39">
        <v>107.61</v>
      </c>
      <c r="BW7" s="39">
        <v>106.02</v>
      </c>
      <c r="BX7" s="39">
        <v>104.84</v>
      </c>
      <c r="BY7" s="39">
        <v>106.11</v>
      </c>
      <c r="BZ7" s="39">
        <v>103.24</v>
      </c>
      <c r="CA7" s="39">
        <v>223</v>
      </c>
      <c r="CB7" s="39">
        <v>223.47</v>
      </c>
      <c r="CC7" s="39">
        <v>223.76</v>
      </c>
      <c r="CD7" s="39">
        <v>228.97</v>
      </c>
      <c r="CE7" s="39">
        <v>230.44</v>
      </c>
      <c r="CF7" s="39">
        <v>156.29</v>
      </c>
      <c r="CG7" s="39">
        <v>155.69</v>
      </c>
      <c r="CH7" s="39">
        <v>158.6</v>
      </c>
      <c r="CI7" s="39">
        <v>161.82</v>
      </c>
      <c r="CJ7" s="39">
        <v>161.03</v>
      </c>
      <c r="CK7" s="39">
        <v>168.38</v>
      </c>
      <c r="CL7" s="39">
        <v>52.23</v>
      </c>
      <c r="CM7" s="39">
        <v>53.35</v>
      </c>
      <c r="CN7" s="39">
        <v>52.35</v>
      </c>
      <c r="CO7" s="39">
        <v>52.61</v>
      </c>
      <c r="CP7" s="39">
        <v>51.93</v>
      </c>
      <c r="CQ7" s="39">
        <v>62.34</v>
      </c>
      <c r="CR7" s="39">
        <v>62.46</v>
      </c>
      <c r="CS7" s="39">
        <v>62.88</v>
      </c>
      <c r="CT7" s="39">
        <v>62.32</v>
      </c>
      <c r="CU7" s="39">
        <v>61.71</v>
      </c>
      <c r="CV7" s="39">
        <v>60</v>
      </c>
      <c r="CW7" s="39">
        <v>91.23</v>
      </c>
      <c r="CX7" s="39">
        <v>89.91</v>
      </c>
      <c r="CY7" s="39">
        <v>91.54</v>
      </c>
      <c r="CZ7" s="39">
        <v>90.57</v>
      </c>
      <c r="DA7" s="39">
        <v>91.44</v>
      </c>
      <c r="DB7" s="39">
        <v>90.15</v>
      </c>
      <c r="DC7" s="39">
        <v>90.62</v>
      </c>
      <c r="DD7" s="39">
        <v>90.13</v>
      </c>
      <c r="DE7" s="39">
        <v>90.19</v>
      </c>
      <c r="DF7" s="39">
        <v>90.03</v>
      </c>
      <c r="DG7" s="39">
        <v>89.8</v>
      </c>
      <c r="DH7" s="39">
        <v>42.94</v>
      </c>
      <c r="DI7" s="39">
        <v>43.85</v>
      </c>
      <c r="DJ7" s="39">
        <v>44.19</v>
      </c>
      <c r="DK7" s="39">
        <v>44.99</v>
      </c>
      <c r="DL7" s="39">
        <v>45.17</v>
      </c>
      <c r="DM7" s="39">
        <v>47.37</v>
      </c>
      <c r="DN7" s="39">
        <v>48.01</v>
      </c>
      <c r="DO7" s="39">
        <v>48.01</v>
      </c>
      <c r="DP7" s="39">
        <v>48.86</v>
      </c>
      <c r="DQ7" s="39">
        <v>49.6</v>
      </c>
      <c r="DR7" s="39">
        <v>49.59</v>
      </c>
      <c r="DS7" s="39">
        <v>11.5</v>
      </c>
      <c r="DT7" s="39">
        <v>12.84</v>
      </c>
      <c r="DU7" s="39">
        <v>14.37</v>
      </c>
      <c r="DV7" s="39">
        <v>15.77</v>
      </c>
      <c r="DW7" s="39">
        <v>17.04</v>
      </c>
      <c r="DX7" s="39">
        <v>14.27</v>
      </c>
      <c r="DY7" s="39">
        <v>16.170000000000002</v>
      </c>
      <c r="DZ7" s="39">
        <v>16.600000000000001</v>
      </c>
      <c r="EA7" s="39">
        <v>18.510000000000002</v>
      </c>
      <c r="EB7" s="39">
        <v>20.49</v>
      </c>
      <c r="EC7" s="39">
        <v>19.440000000000001</v>
      </c>
      <c r="ED7" s="39">
        <v>1</v>
      </c>
      <c r="EE7" s="39">
        <v>0.7</v>
      </c>
      <c r="EF7" s="39">
        <v>0.88</v>
      </c>
      <c r="EG7" s="39">
        <v>1.1200000000000001</v>
      </c>
      <c r="EH7" s="39">
        <v>1.1200000000000001</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2021-03-07T23:54:02Z</cp:lastPrinted>
  <dcterms:created xsi:type="dcterms:W3CDTF">2020-12-04T02:01:18Z</dcterms:created>
  <dcterms:modified xsi:type="dcterms:W3CDTF">2021-03-22T11:53:53Z</dcterms:modified>
  <cp:category/>
</cp:coreProperties>
</file>