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 Documents\財政課\R2\00　作成中\10　公営企業に係る経営比較分析表（令和元年度決算）の分析等について\②回答\"/>
    </mc:Choice>
  </mc:AlternateContent>
  <workbookProtection workbookAlgorithmName="SHA-512" workbookHashValue="vWAJcrsdK+Vggh01Mcvlj1a0XSfsiFgY6XEBo3saxBqrm89V7z85s2IcXi21B1nWF9iisV4xTysBXa8rK8amNg==" workbookSaltValue="MM6xTHXoH5MDfWaHRanh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<sst xmlns="http://schemas.openxmlformats.org/spreadsheetml/2006/main" count="236" uniqueCount="119">
  <si>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</si>
  <si>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</si>
  <si>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</si>
  <si>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</si>
  <si>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</si>
  <si>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</si>
  <si>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</si>
  <si>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</si>
  <si>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</si>
  <si>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</si>
  <si>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</si>
  <si>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</si>
  <si>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</si>
  <si>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</si>
  <si>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</si>
  <si>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</si>
  <si>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</si>
  <si>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</si>
  <si>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</si>
  <si>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</si>
  <si>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</si>
  <si>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</si>
  <si>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</si>
  <si>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</si>
  <si>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</si>
  <si>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</si>
  <si>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</si>
  <si>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</si>
  <si>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</si>
  <si>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</si>
  <si>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</si>
  <si>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</si>
  <si>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</si>
  <si>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</si>
  <si>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</si>
  <si>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</si>
  <si>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</si>
  <si>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</si>
  <si>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</si>
  <si>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</si>
  <si>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</si>
  <si>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</si>
  <si>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</si>
  <si>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</si>
  <si>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</si>
  <si>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</si>
  <si>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</si>
  <si>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</si>
  <si>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</si>
  <si>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</si>
  <si>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</si>
  <si>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</si>
  <si>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</si>
  <si>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</si>
  <si>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</si>
  <si>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</si>
  <si>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</si>
  <si>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</si>
  <si>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</si>
  <si>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</si>
  <si>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</si>
  <si>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</si>
  <si>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</si>
  <si>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</si>
  <si>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</si>
  <si>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</si>
  <si>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</si>
  <si>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</si>
  <si>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</si>
  <si>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</si>
  <si>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</si>
  <si>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</si>
  <si>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</si>
  <si>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</si>
  <si>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</si>
  <si>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</si>
  <si>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</si>
  <si>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</si>
  <si>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</si>
  <si>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</si>
  <si>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</si>
  <si>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</si>
  <si>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</si>
  <si>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</si>
  <si>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</si>
  <si>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</si>
  <si>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</si>
  <si>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</si>
  <si>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</si>
  <si>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</si>
  <si>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</si>
  <si>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</si>
  <si>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</si>
  <si>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</si>
  <si>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</si>
  <si>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</si>
  <si>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</si>
  <si>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</si>
  <si>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</si>
  <si>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</si>
  <si>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</si>
  <si>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</si>
  <si>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</si>
  <si>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</si>
  <si>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</si>
  <si>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</si>
  <si>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</si>
  <si>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</si>
  <si>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</si>
  <si>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</si>
  <si>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</si>
  <si>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</si>
  <si>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</si>
  <si>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</si>
  <si>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</si>
  <si>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</si>
  <si>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①・⑤市の政策として下水道使用料単価を市内一律としているため、一般会計からの繰入により収支不足額を賄っている状況となっています。
　⑥汚水処理原価は、処理区域内人口及び処理水量が減少傾向となっており、類似団体平均値を大きく上回っています。
　⑦施設利用率は、当初計画の想定よりも居宅・施設が減少傾向となったことに伴う処理量の低迷により、類似団体と比べて低水準となっています。
　⑧水洗化率は、接続している居宅・施設は全て使用していることから、類似団体平均値を上回って推移しています。</t>
    <rPh sb="6" eb="7">
      <t>シ</t>
    </rPh>
    <rPh sb="8" eb="10">
      <t>セイサク</t>
    </rPh>
    <rPh sb="34" eb="36">
      <t>イッパン</t>
    </rPh>
    <rPh sb="36" eb="38">
      <t>カイケイ</t>
    </rPh>
    <rPh sb="41" eb="42">
      <t>クリ</t>
    </rPh>
    <rPh sb="46" eb="48">
      <t>シュウシ</t>
    </rPh>
    <rPh sb="48" eb="50">
      <t>フソク</t>
    </rPh>
    <rPh sb="50" eb="51">
      <t>ガク</t>
    </rPh>
    <rPh sb="52" eb="53">
      <t>マカナ</t>
    </rPh>
    <rPh sb="57" eb="59">
      <t>ジョウキョウ</t>
    </rPh>
    <rPh sb="71" eb="73">
      <t>オスイ</t>
    </rPh>
    <rPh sb="73" eb="75">
      <t>ショリ</t>
    </rPh>
    <rPh sb="75" eb="77">
      <t>ゲンカ</t>
    </rPh>
    <rPh sb="79" eb="81">
      <t>ショリ</t>
    </rPh>
    <rPh sb="81" eb="83">
      <t>クイキ</t>
    </rPh>
    <rPh sb="83" eb="84">
      <t>ナイ</t>
    </rPh>
    <rPh sb="84" eb="86">
      <t>ジンコウ</t>
    </rPh>
    <rPh sb="86" eb="87">
      <t>オヨ</t>
    </rPh>
    <rPh sb="88" eb="90">
      <t>ショリ</t>
    </rPh>
    <rPh sb="90" eb="92">
      <t>スイリョウ</t>
    </rPh>
    <rPh sb="93" eb="95">
      <t>ゲンショウ</t>
    </rPh>
    <rPh sb="95" eb="97">
      <t>ケイコウ</t>
    </rPh>
    <rPh sb="104" eb="111">
      <t>ルイジダンタイヘイキンチ</t>
    </rPh>
    <rPh sb="127" eb="129">
      <t>シセツ</t>
    </rPh>
    <rPh sb="129" eb="131">
      <t>リヨウ</t>
    </rPh>
    <rPh sb="131" eb="132">
      <t>リツ</t>
    </rPh>
    <rPh sb="227" eb="234">
      <t>ルイジダンタイヘイキンチ</t>
    </rPh>
    <rPh sb="235" eb="237">
      <t>ウワマワ</t>
    </rPh>
    <rPh sb="239" eb="241">
      <t>スイイ</t>
    </rPh>
    <phoneticPr fontId="4"/>
  </si>
  <si>
    <t xml:space="preserve">　
　供用開始が平成13年度であり、管渠更新時期がまだ到来していないことから、管渠更新は実施していません。
　しかし、今後、電気・機械等の機器類の耐用年数が経過してくることから、計画的に更新を行い、収支見通しなどに基づく適正な維持管理を行いながら、事業費の平準化を図る必要があります。
</t>
    <rPh sb="3" eb="5">
      <t>キョウヨウ</t>
    </rPh>
    <rPh sb="5" eb="7">
      <t>カイシ</t>
    </rPh>
    <rPh sb="18" eb="20">
      <t>カンキョ</t>
    </rPh>
    <rPh sb="20" eb="22">
      <t>コウシン</t>
    </rPh>
    <rPh sb="22" eb="24">
      <t>ジキ</t>
    </rPh>
    <rPh sb="27" eb="29">
      <t>トウライ</t>
    </rPh>
    <rPh sb="44" eb="46">
      <t>ジッシ</t>
    </rPh>
    <rPh sb="89" eb="92">
      <t>ケイカクテキ</t>
    </rPh>
    <rPh sb="93" eb="95">
      <t>コウシン</t>
    </rPh>
    <rPh sb="96" eb="97">
      <t>オコナ</t>
    </rPh>
    <phoneticPr fontId="4"/>
  </si>
  <si>
    <t xml:space="preserve">　
　処理区域内人口および処理水量が減少傾向であることから、現在の農業集落排水事業は適正な規模とは言えない状況となっています。
　また、一般会計からの繰入により収支不足額を賄っている状況ですが、今後、人口が減少していく見込みであることから収益の伸びは期待できないものと考えられます。
　このような状況下で、地域の公衆衛生の維持のために持続可能な事業を展開しなければならないことから、事業の経営成績や財政状態を的確に把握し、中長期的な視点にたった企業経営に努めていくものです。
</t>
    <rPh sb="18" eb="20">
      <t>ゲンショウ</t>
    </rPh>
    <rPh sb="20" eb="22">
      <t>ケイコウ</t>
    </rPh>
    <rPh sb="30" eb="32">
      <t>ゲンザイ</t>
    </rPh>
    <rPh sb="33" eb="35">
      <t>ノウギョウ</t>
    </rPh>
    <rPh sb="35" eb="37">
      <t>シュウラク</t>
    </rPh>
    <rPh sb="37" eb="39">
      <t>ハイスイ</t>
    </rPh>
    <rPh sb="39" eb="41">
      <t>ジギョウ</t>
    </rPh>
    <rPh sb="53" eb="55">
      <t>ジョウキョウ</t>
    </rPh>
    <rPh sb="76" eb="77">
      <t>イ</t>
    </rPh>
    <rPh sb="91" eb="93">
      <t>ジョウキョウ</t>
    </rPh>
    <rPh sb="97" eb="99">
      <t>コンゴ</t>
    </rPh>
    <rPh sb="109" eb="111">
      <t>ミコ</t>
    </rPh>
    <rPh sb="134" eb="1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</si>
</sst>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C-4EDC-BAD6-8E40678F39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42FC-4EDC-BAD6-8E40678F39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c:v>
                </c:pt>
                <c:pt idx="1">
                  <c:v>28.95</c:v>
                </c:pt>
                <c:pt idx="2">
                  <c:v>27.63</c:v>
                </c:pt>
                <c:pt idx="3">
                  <c:v>32.89</c:v>
                </c:pt>
                <c:pt idx="4">
                  <c:v>22.37</c:v>
                </c:pt>
              </c:numCache>
            </c:numRef>
          </c:val>
          <c:extLst>
            <c:ext xmlns:c16="http://schemas.microsoft.com/office/drawing/2014/chart" uri="{C3380CC4-5D6E-409C-BE32-E72D297353CC}">
              <c16:uniqueId val="{00000000-CB8E-4C08-ABA4-B357B15952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CB8E-4C08-ABA4-B357B15952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98.88</c:v>
                </c:pt>
                <c:pt idx="1">
                  <c:v>100</c:v>
                </c:pt>
                <c:pt idx="2">
                  <c:v>98.55</c:v>
                </c:pt>
                <c:pt idx="3">
                  <c:v>98.48</c:v>
                </c:pt>
                <c:pt idx="4">
                  <c:v>98.46</c:v>
                </c:pt>
              </c:numCache>
            </c:numRef>
          </c:val>
          <c:extLst>
            <c:ext xmlns:c16="http://schemas.microsoft.com/office/drawing/2014/chart" uri="{C3380CC4-5D6E-409C-BE32-E72D297353CC}">
              <c16:uniqueId val="{00000000-1FC9-4FD7-AA1D-98A7FAB45C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1FC9-4FD7-AA1D-98A7FAB45C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100.83</c:v>
                </c:pt>
                <c:pt idx="2">
                  <c:v>100.47</c:v>
                </c:pt>
                <c:pt idx="3">
                  <c:v>100.5</c:v>
                </c:pt>
                <c:pt idx="4">
                  <c:v>100.3</c:v>
                </c:pt>
              </c:numCache>
            </c:numRef>
          </c:val>
          <c:extLst>
            <c:ext xmlns:c16="http://schemas.microsoft.com/office/drawing/2014/chart" uri="{C3380CC4-5D6E-409C-BE32-E72D297353CC}">
              <c16:uniqueId val="{00000000-4E1F-469A-98D3-71F22C159C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F-469A-98D3-71F22C159C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E-4B0B-9DDA-068CE9079A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E-4B0B-9DDA-068CE9079A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08-4171-8C4F-F4375B7584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8-4171-8C4F-F4375B7584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46-4E44-9EA9-D33CB4A206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6-4E44-9EA9-D33CB4A206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8-40C7-A462-BF41CC0D41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8-40C7-A462-BF41CC0D41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0D-4D07-A7E5-7E3078DC56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F60D-4D07-A7E5-7E3078DC56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c:v>
                </c:pt>
                <c:pt idx="1">
                  <c:v>28.94</c:v>
                </c:pt>
                <c:pt idx="2">
                  <c:v>28.49</c:v>
                </c:pt>
                <c:pt idx="3">
                  <c:v>30.09</c:v>
                </c:pt>
                <c:pt idx="4">
                  <c:v>27.91</c:v>
                </c:pt>
              </c:numCache>
            </c:numRef>
          </c:val>
          <c:extLst>
            <c:ext xmlns:c16="http://schemas.microsoft.com/office/drawing/2014/chart" uri="{C3380CC4-5D6E-409C-BE32-E72D297353CC}">
              <c16:uniqueId val="{00000000-26A0-4D2C-8FD0-62A003186B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26A0-4D2C-8FD0-62A003186B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537.30999999999995</c:v>
                </c:pt>
                <c:pt idx="1">
                  <c:v>563.03</c:v>
                </c:pt>
                <c:pt idx="2">
                  <c:v>595.13</c:v>
                </c:pt>
                <c:pt idx="3">
                  <c:v>569.74</c:v>
                </c:pt>
                <c:pt idx="4">
                  <c:v>628.79999999999995</c:v>
                </c:pt>
              </c:numCache>
            </c:numRef>
          </c:val>
          <c:extLst>
            <c:ext xmlns:c16="http://schemas.microsoft.com/office/drawing/2014/chart" uri="{C3380CC4-5D6E-409C-BE32-E72D297353CC}">
              <c16:uniqueId val="{00000000-4BF4-41B8-8545-0AAC2AEED2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4BF4-41B8-8545-0AAC2AEED2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X102" sqref="BX10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帯広市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166043</v>
      </c>
      <c r="AM8" s="69"/>
      <c r="AN8" s="69"/>
      <c r="AO8" s="69"/>
      <c r="AP8" s="69"/>
      <c r="AQ8" s="69"/>
      <c r="AR8" s="69"/>
      <c r="AS8" s="69"/>
      <c r="AT8" s="68">
        <f>データ!T6</f>
        <v>619.34</v>
      </c>
      <c r="AU8" s="68"/>
      <c r="AV8" s="68"/>
      <c r="AW8" s="68"/>
      <c r="AX8" s="68"/>
      <c r="AY8" s="68"/>
      <c r="AZ8" s="68"/>
      <c r="BA8" s="68"/>
      <c r="BB8" s="68">
        <f>データ!U6</f>
        <v>268.10000000000002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0.04</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65</v>
      </c>
      <c r="AM10" s="69"/>
      <c r="AN10" s="69"/>
      <c r="AO10" s="69"/>
      <c r="AP10" s="69"/>
      <c r="AQ10" s="69"/>
      <c r="AR10" s="69"/>
      <c r="AS10" s="69"/>
      <c r="AT10" s="68">
        <f>データ!W6</f>
        <v>0.13</v>
      </c>
      <c r="AU10" s="68"/>
      <c r="AV10" s="68"/>
      <c r="AW10" s="68"/>
      <c r="AX10" s="68"/>
      <c r="AY10" s="68"/>
      <c r="AZ10" s="68"/>
      <c r="BA10" s="68"/>
      <c r="BB10" s="68">
        <f>データ!X6</f>
        <v>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mueTnMJltv3giWJIALCUx+9X0q0VJvQmEyYXowBnoFqvyTYPlT7Ax5LJVtlVkEaRoQ4E9esXt0j1mJbS3WweBw==" saltValue="Wi6erSqDe3AKFo1irQ3c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12076</v>
      </c>
      <c r="D6" s="33">
        <f t="shared" si="3"/>
        <v>47</v>
      </c>
      <c r="E6" s="33">
        <f t="shared" si="3"/>
        <v>17</v>
      </c>
      <c r="F6" s="33">
        <f t="shared" si="3"/>
        <v>5</v>
      </c>
      <c r="G6" s="33">
        <f t="shared" si="3"/>
        <v>0</v>
      </c>
      <c r="H6" s="33" t="str">
        <f t="shared" si="3"/>
        <v>北海道　帯広市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0.04</v>
      </c>
      <c r="Q6" s="34">
        <f t="shared" si="3"/>
        <v>100</v>
      </c>
      <c r="R6" s="34">
        <f t="shared" si="3"/>
        <v>2970</v>
      </c>
      <c r="S6" s="34">
        <f t="shared" si="3"/>
        <v>166043</v>
      </c>
      <c r="T6" s="34">
        <f t="shared" si="3"/>
        <v>619.34</v>
      </c>
      <c r="U6" s="34">
        <f t="shared" si="3"/>
        <v>268.10000000000002</v>
      </c>
      <c r="V6" s="34">
        <f t="shared" si="3"/>
        <v>65</v>
      </c>
      <c r="W6" s="34">
        <f t="shared" si="3"/>
        <v>0.13</v>
      </c>
      <c r="X6" s="34">
        <f t="shared" si="3"/>
        <v>500</v>
      </c>
      <c r="Y6" s="35">
        <f>IF(Y7="",NA(),Y7)</f>
        <v>100</v>
      </c>
      <c r="Z6" s="35">
        <f t="shared" ref="Z6:AH6" si="4">IF(Z7="",NA(),Z7)</f>
        <v>100.83</v>
      </c>
      <c r="AA6" s="35">
        <f t="shared" si="4"/>
        <v>100.47</v>
      </c>
      <c r="AB6" s="35">
        <f t="shared" si="4"/>
        <v>100.5</v>
      </c>
      <c r="AC6" s="35">
        <f t="shared" si="4"/>
        <v>100.3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32</v>
      </c>
      <c r="BR6" s="35">
        <f t="shared" ref="BR6:BZ6" si="8">IF(BR7="",NA(),BR7)</f>
        <v>28.94</v>
      </c>
      <c r="BS6" s="35">
        <f t="shared" si="8"/>
        <v>28.49</v>
      </c>
      <c r="BT6" s="35">
        <f t="shared" si="8"/>
        <v>30.09</v>
      </c>
      <c r="BU6" s="35">
        <f t="shared" si="8"/>
        <v>27.91</v>
      </c>
      <c r="BV6" s="35">
        <f t="shared" si="8"/>
        <v>41.34</v>
      </c>
      <c r="BW6" s="35">
        <f t="shared" si="8"/>
        <v>55.32</v>
      </c>
      <c r="BX6" s="35">
        <f t="shared" si="8"/>
        <v>59.8</v>
      </c>
      <c r="BY6" s="35">
        <f t="shared" si="8"/>
        <v>57.77</v>
      </c>
      <c r="BZ6" s="35">
        <f t="shared" si="8"/>
        <v>57.31</v>
      </c>
      <c r="CA6" s="34" t="str">
        <f>IF(CA7="","",IF(CA7="-","【-】","【"&amp;SUBSTITUTE(TEXT(CA7,"#,##0.00"),"-","△")&amp;"】"))</f>
        <v>【59.59】</v>
      </c>
      <c r="CB6" s="35">
        <f>IF(CB7="",NA(),CB7)</f>
        <v>537.30999999999995</v>
      </c>
      <c r="CC6" s="35">
        <f t="shared" ref="CC6:CK6" si="9">IF(CC7="",NA(),CC7)</f>
        <v>563.03</v>
      </c>
      <c r="CD6" s="35">
        <f t="shared" si="9"/>
        <v>595.13</v>
      </c>
      <c r="CE6" s="35">
        <f t="shared" si="9"/>
        <v>569.74</v>
      </c>
      <c r="CF6" s="35">
        <f t="shared" si="9"/>
        <v>628.79999999999995</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25</v>
      </c>
      <c r="CN6" s="35">
        <f t="shared" ref="CN6:CV6" si="10">IF(CN7="",NA(),CN7)</f>
        <v>28.95</v>
      </c>
      <c r="CO6" s="35">
        <f t="shared" si="10"/>
        <v>27.63</v>
      </c>
      <c r="CP6" s="35">
        <f t="shared" si="10"/>
        <v>32.89</v>
      </c>
      <c r="CQ6" s="35">
        <f t="shared" si="10"/>
        <v>22.37</v>
      </c>
      <c r="CR6" s="35">
        <f t="shared" si="10"/>
        <v>44.69</v>
      </c>
      <c r="CS6" s="35">
        <f t="shared" si="10"/>
        <v>60.65</v>
      </c>
      <c r="CT6" s="35">
        <f t="shared" si="10"/>
        <v>51.75</v>
      </c>
      <c r="CU6" s="35">
        <f t="shared" si="10"/>
        <v>50.68</v>
      </c>
      <c r="CV6" s="35">
        <f t="shared" si="10"/>
        <v>50.14</v>
      </c>
      <c r="CW6" s="34" t="str">
        <f>IF(CW7="","",IF(CW7="-","【-】","【"&amp;SUBSTITUTE(TEXT(CW7,"#,##0.00"),"-","△")&amp;"】"))</f>
        <v>【51.30】</v>
      </c>
      <c r="CX6" s="35">
        <f>IF(CX7="",NA(),CX7)</f>
        <v>98.88</v>
      </c>
      <c r="CY6" s="35">
        <f t="shared" ref="CY6:DG6" si="11">IF(CY7="",NA(),CY7)</f>
        <v>100</v>
      </c>
      <c r="CZ6" s="35">
        <f t="shared" si="11"/>
        <v>98.55</v>
      </c>
      <c r="DA6" s="35">
        <f t="shared" si="11"/>
        <v>98.48</v>
      </c>
      <c r="DB6" s="35">
        <f t="shared" si="11"/>
        <v>98.46</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12076</v>
      </c>
      <c r="D7" s="37">
        <v>47</v>
      </c>
      <c r="E7" s="37">
        <v>17</v>
      </c>
      <c r="F7" s="37">
        <v>5</v>
      </c>
      <c r="G7" s="37">
        <v>0</v>
      </c>
      <c r="H7" s="37" t="s">
        <v>98</v>
      </c>
      <c r="I7" s="37" t="s">
        <v>99</v>
      </c>
      <c r="J7" s="37" t="s">
        <v>100</v>
      </c>
      <c r="K7" s="37" t="s">
        <v>101</v>
      </c>
      <c r="L7" s="37" t="s">
        <v>102</v>
      </c>
      <c r="M7" s="37" t="s">
        <v>103</v>
      </c>
      <c r="N7" s="38" t="s">
        <v>104</v>
      </c>
      <c r="O7" s="38" t="s">
        <v>105</v>
      </c>
      <c r="P7" s="38">
        <v>0.04</v>
      </c>
      <c r="Q7" s="38">
        <v>100</v>
      </c>
      <c r="R7" s="38">
        <v>2970</v>
      </c>
      <c r="S7" s="38">
        <v>166043</v>
      </c>
      <c r="T7" s="38">
        <v>619.34</v>
      </c>
      <c r="U7" s="38">
        <v>268.10000000000002</v>
      </c>
      <c r="V7" s="38">
        <v>65</v>
      </c>
      <c r="W7" s="38">
        <v>0.13</v>
      </c>
      <c r="X7" s="38">
        <v>500</v>
      </c>
      <c r="Y7" s="38">
        <v>100</v>
      </c>
      <c r="Z7" s="38">
        <v>100.83</v>
      </c>
      <c r="AA7" s="38">
        <v>100.47</v>
      </c>
      <c r="AB7" s="38">
        <v>100.5</v>
      </c>
      <c r="AC7" s="38">
        <v>100.3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32</v>
      </c>
      <c r="BR7" s="38">
        <v>28.94</v>
      </c>
      <c r="BS7" s="38">
        <v>28.49</v>
      </c>
      <c r="BT7" s="38">
        <v>30.09</v>
      </c>
      <c r="BU7" s="38">
        <v>27.91</v>
      </c>
      <c r="BV7" s="38">
        <v>41.34</v>
      </c>
      <c r="BW7" s="38">
        <v>55.32</v>
      </c>
      <c r="BX7" s="38">
        <v>59.8</v>
      </c>
      <c r="BY7" s="38">
        <v>57.77</v>
      </c>
      <c r="BZ7" s="38">
        <v>57.31</v>
      </c>
      <c r="CA7" s="38">
        <v>59.59</v>
      </c>
      <c r="CB7" s="38">
        <v>537.30999999999995</v>
      </c>
      <c r="CC7" s="38">
        <v>563.03</v>
      </c>
      <c r="CD7" s="38">
        <v>595.13</v>
      </c>
      <c r="CE7" s="38">
        <v>569.74</v>
      </c>
      <c r="CF7" s="38">
        <v>628.79999999999995</v>
      </c>
      <c r="CG7" s="38">
        <v>357.49</v>
      </c>
      <c r="CH7" s="38">
        <v>283.17</v>
      </c>
      <c r="CI7" s="38">
        <v>263.76</v>
      </c>
      <c r="CJ7" s="38">
        <v>274.35000000000002</v>
      </c>
      <c r="CK7" s="38">
        <v>273.52</v>
      </c>
      <c r="CL7" s="38">
        <v>257.86</v>
      </c>
      <c r="CM7" s="38">
        <v>25</v>
      </c>
      <c r="CN7" s="38">
        <v>28.95</v>
      </c>
      <c r="CO7" s="38">
        <v>27.63</v>
      </c>
      <c r="CP7" s="38">
        <v>32.89</v>
      </c>
      <c r="CQ7" s="38">
        <v>22.37</v>
      </c>
      <c r="CR7" s="38">
        <v>44.69</v>
      </c>
      <c r="CS7" s="38">
        <v>60.65</v>
      </c>
      <c r="CT7" s="38">
        <v>51.75</v>
      </c>
      <c r="CU7" s="38">
        <v>50.68</v>
      </c>
      <c r="CV7" s="38">
        <v>50.14</v>
      </c>
      <c r="CW7" s="38">
        <v>51.3</v>
      </c>
      <c r="CX7" s="38">
        <v>98.88</v>
      </c>
      <c r="CY7" s="38">
        <v>100</v>
      </c>
      <c r="CZ7" s="38">
        <v>98.55</v>
      </c>
      <c r="DA7" s="38">
        <v>98.48</v>
      </c>
      <c r="DB7" s="38">
        <v>98.46</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obi19302</cp:lastModifiedBy>
  <dcterms:created xsi:type="dcterms:W3CDTF">2020-12-04T02:58:29Z</dcterms:created>
  <dcterms:modified xsi:type="dcterms:W3CDTF">2021-01-20T03:59:03Z</dcterms:modified>
  <cp:category/>
</cp:coreProperties>
</file>