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581100_水道総務課_水道総務課\１６年度財務係\100他課照会\R２\財政課\R3.3.4_経営分析比較表\"/>
    </mc:Choice>
  </mc:AlternateContent>
  <workbookProtection workbookAlgorithmName="SHA-512" workbookHashValue="KosRindeslAfRENXntOCif+/VBDEqnF4JLb2WTXTij+vY8KsnNHtuV21EeBo/pnG2n5rnmnHkcmz9WF6eMt/SQ==" workbookSaltValue="RUZh8CQ4xgX17yBAFlmXo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AT8" i="4" s="1"/>
  <c r="S6" i="5"/>
  <c r="R6" i="5"/>
  <c r="Q6" i="5"/>
  <c r="P6" i="5"/>
  <c r="P10" i="4" s="1"/>
  <c r="O6" i="5"/>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L10" i="4"/>
  <c r="AD10" i="4"/>
  <c r="W10" i="4"/>
  <c r="I10" i="4"/>
  <c r="B10" i="4"/>
  <c r="BB8" i="4"/>
  <c r="AL8" i="4"/>
  <c r="AD8" i="4"/>
  <c r="W8" i="4"/>
  <c r="I8" i="4"/>
  <c r="B8" i="4"/>
  <c r="B6" i="4"/>
</calcChain>
</file>

<file path=xl/sharedStrings.xml><?xml version="1.0" encoding="utf-8"?>
<sst xmlns="http://schemas.openxmlformats.org/spreadsheetml/2006/main" count="247" uniqueCount="120">
  <si>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</si>
  <si>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</si>
  <si>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</si>
  <si>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</si>
  <si>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</si>
  <si>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</si>
  <si>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</si>
  <si>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</si>
  <si>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</si>
  <si>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</si>
  <si>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</si>
  <si>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</si>
  <si>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</si>
  <si>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</si>
  <si>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</si>
  <si>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</si>
  <si>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</si>
  <si>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</si>
  <si>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</si>
  <si>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</si>
  <si>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</si>
  <si>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</si>
  <si>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</si>
  <si>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</si>
  <si>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</si>
  <si>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</si>
  <si>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</si>
  <si>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</si>
  <si>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</si>
  <si>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</si>
  <si>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</si>
  <si>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</si>
  <si>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</si>
  <si>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</si>
  <si>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</si>
  <si>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</si>
  <si>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</si>
  <si>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</si>
  <si>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</si>
  <si>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</si>
  <si>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</si>
  <si>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</si>
  <si>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</si>
  <si>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</si>
  <si>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</si>
  <si>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</si>
  <si>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</si>
  <si>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</si>
  <si>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</si>
  <si>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</si>
  <si>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</si>
  <si>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</si>
  <si>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</si>
  <si>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</si>
  <si>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</si>
  <si>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</si>
  <si>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</si>
  <si>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</si>
  <si>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</si>
  <si>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</si>
  <si>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</si>
  <si>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</si>
  <si>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</si>
  <si>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</si>
  <si>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</si>
  <si>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</si>
  <si>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</si>
  <si>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</si>
  <si>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</si>
  <si>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</si>
  <si>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</si>
  <si>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</si>
  <si>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</si>
  <si>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</si>
  <si>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</si>
  <si>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</si>
  <si>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</si>
  <si>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</si>
  <si>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</si>
  <si>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</si>
  <si>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</si>
  <si>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</si>
  <si>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</si>
  <si>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</si>
  <si>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</si>
  <si>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</si>
  <si>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</si>
  <si>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</si>
  <si>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</si>
  <si>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</si>
  <si>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</si>
  <si>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</si>
  <si>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</si>
  <si>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</si>
  <si>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</si>
  <si>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</si>
  <si>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</si>
  <si>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</si>
  <si>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帯広市</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</si>
  <si>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</si>
  <si>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</si>
  <si>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</si>
  <si>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</si>
  <si>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</si>
  <si>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</si>
  <si>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</si>
  <si>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</si>
  <si>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</si>
  <si>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</si>
  <si>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</si>
  <si>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</si>
  <si>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</si>
  <si>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</si>
  <si>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</si>
  <si>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</si>
  <si>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</si>
  <si>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</si>
  <si>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①・⑤市の政策として下水道使用料単価を市内一律としているため、一般会計からの繰入により収支不足額を賄っている状況となっています。
　④企業債残高対事業規模比率は類似団体の平均値を大きく下回って推移していますが、今後も合併処理浄化槽の設置が見込まれることから、この財源として企業債を活用するため、一定程度で推移する見込みとなっています。
　⑥汚水処理原価は、有収水量が増加したことに伴い前年度より若干減少しており、類似団体平均値も下回っています。
　⑦施設利用率は微減傾向でありますが、類似団体平均値は上回っています。
　⑧水洗化率は、設置した個別排水処理施設のほぼ全件が水洗化であることから、類似団体平均値を上回って推移しています。</t>
    <rPh sb="6" eb="7">
      <t>シ</t>
    </rPh>
    <rPh sb="8" eb="10">
      <t>セイサク</t>
    </rPh>
    <rPh sb="34" eb="36">
      <t>イッパン</t>
    </rPh>
    <rPh sb="36" eb="38">
      <t>カイケイ</t>
    </rPh>
    <rPh sb="41" eb="42">
      <t>クリ</t>
    </rPh>
    <rPh sb="46" eb="48">
      <t>シュウシ</t>
    </rPh>
    <rPh sb="48" eb="50">
      <t>フソク</t>
    </rPh>
    <rPh sb="50" eb="51">
      <t>ガク</t>
    </rPh>
    <rPh sb="52" eb="53">
      <t>マカナ</t>
    </rPh>
    <rPh sb="57" eb="59">
      <t>ジョウキョウ</t>
    </rPh>
    <rPh sb="71" eb="73">
      <t>キギョウ</t>
    </rPh>
    <rPh sb="73" eb="74">
      <t>サイ</t>
    </rPh>
    <rPh sb="74" eb="76">
      <t>ザンダカ</t>
    </rPh>
    <rPh sb="76" eb="77">
      <t>タイ</t>
    </rPh>
    <rPh sb="77" eb="79">
      <t>ジギョウ</t>
    </rPh>
    <rPh sb="79" eb="81">
      <t>キボ</t>
    </rPh>
    <rPh sb="81" eb="83">
      <t>ヒリツ</t>
    </rPh>
    <rPh sb="93" eb="94">
      <t>オオ</t>
    </rPh>
    <rPh sb="109" eb="111">
      <t>コンゴ</t>
    </rPh>
    <rPh sb="112" eb="114">
      <t>ガッペイ</t>
    </rPh>
    <rPh sb="114" eb="116">
      <t>ショリ</t>
    </rPh>
    <rPh sb="116" eb="119">
      <t>ジョウカソウ</t>
    </rPh>
    <rPh sb="120" eb="122">
      <t>セッチ</t>
    </rPh>
    <rPh sb="123" eb="125">
      <t>ミコ</t>
    </rPh>
    <rPh sb="135" eb="137">
      <t>ザイゲン</t>
    </rPh>
    <rPh sb="140" eb="142">
      <t>キギョウ</t>
    </rPh>
    <rPh sb="142" eb="143">
      <t>サイ</t>
    </rPh>
    <rPh sb="144" eb="146">
      <t>カツヨウ</t>
    </rPh>
    <rPh sb="151" eb="153">
      <t>イッテイ</t>
    </rPh>
    <rPh sb="153" eb="155">
      <t>テイド</t>
    </rPh>
    <rPh sb="156" eb="158">
      <t>スイイ</t>
    </rPh>
    <rPh sb="160" eb="162">
      <t>ミコ</t>
    </rPh>
    <rPh sb="175" eb="177">
      <t>オスイ</t>
    </rPh>
    <rPh sb="177" eb="179">
      <t>ショリ</t>
    </rPh>
    <rPh sb="179" eb="181">
      <t>ゲンカ</t>
    </rPh>
    <rPh sb="183" eb="187">
      <t>ユウシュウスイリョウ</t>
    </rPh>
    <rPh sb="188" eb="190">
      <t>ゾウカ</t>
    </rPh>
    <rPh sb="195" eb="196">
      <t>トモナ</t>
    </rPh>
    <rPh sb="197" eb="200">
      <t>ゼンネンド</t>
    </rPh>
    <rPh sb="202" eb="204">
      <t>ジャッカン</t>
    </rPh>
    <rPh sb="204" eb="206">
      <t>ゲンショウ</t>
    </rPh>
    <rPh sb="211" eb="218">
      <t>ルイジダンタイヘイキンチ</t>
    </rPh>
    <rPh sb="219" eb="221">
      <t>シタマワ</t>
    </rPh>
    <rPh sb="231" eb="233">
      <t>シセツ</t>
    </rPh>
    <rPh sb="233" eb="235">
      <t>リヨウ</t>
    </rPh>
    <rPh sb="235" eb="236">
      <t>リツ</t>
    </rPh>
    <rPh sb="237" eb="239">
      <t>ビゲン</t>
    </rPh>
    <rPh sb="239" eb="241">
      <t>ケイコウ</t>
    </rPh>
    <rPh sb="248" eb="255">
      <t>ルイジダンタイヘイキンチ</t>
    </rPh>
    <rPh sb="256" eb="258">
      <t>ウワマワ</t>
    </rPh>
    <rPh sb="292" eb="295">
      <t>スイセンカ</t>
    </rPh>
    <rPh sb="303" eb="310">
      <t>ルイジダンタイヘイキンチ</t>
    </rPh>
    <rPh sb="311" eb="313">
      <t>ウワマワ</t>
    </rPh>
    <rPh sb="315" eb="317">
      <t>スイイ</t>
    </rPh>
    <phoneticPr fontId="4"/>
  </si>
  <si>
    <t>　
　合併処理浄化槽は平成11年から設置を開始しており、経過年数が長い施設も多いことから、引き続き浄化処理に必要な機械や設備等の適正な維持管理を行いながら、計画的な修繕を行う必要があります。</t>
    <rPh sb="3" eb="7">
      <t>ガッペイショリ</t>
    </rPh>
    <rPh sb="7" eb="10">
      <t>ジョウカソウ</t>
    </rPh>
    <rPh sb="11" eb="13">
      <t>ヘイセイ</t>
    </rPh>
    <rPh sb="15" eb="16">
      <t>ネン</t>
    </rPh>
    <rPh sb="18" eb="20">
      <t>セッチ</t>
    </rPh>
    <rPh sb="21" eb="23">
      <t>カイシ</t>
    </rPh>
    <rPh sb="28" eb="30">
      <t>ケイカ</t>
    </rPh>
    <rPh sb="30" eb="32">
      <t>ネンスウ</t>
    </rPh>
    <rPh sb="33" eb="34">
      <t>ナガ</t>
    </rPh>
    <rPh sb="35" eb="37">
      <t>シセツ</t>
    </rPh>
    <rPh sb="38" eb="39">
      <t>オオ</t>
    </rPh>
    <rPh sb="45" eb="46">
      <t>ヒ</t>
    </rPh>
    <rPh sb="47" eb="48">
      <t>ツヅ</t>
    </rPh>
    <rPh sb="85" eb="86">
      <t>オコナ</t>
    </rPh>
    <phoneticPr fontId="4"/>
  </si>
  <si>
    <t>　
　経費回収率が類似団体平均値を上回っていることから、現在の個別排水処理事業は概ね健全経営と言える状況となっています。
　しかしながら、市の政策として下水道使用料単価を市内一律としているため、一般会計からの繰入金に頼らざるを得ない状態であり、今後は浄化槽設置基数の増加により保守委託料、修繕費など維持管理費の増加が懸念されます。
　こうした状況の中、事業の経営成績や財政状態を的確に把握し、中長期的な視点にたった企業経営に努めていくものです。</t>
    <rPh sb="28" eb="30">
      <t>ゲンザイ</t>
    </rPh>
    <rPh sb="31" eb="33">
      <t>コベツ</t>
    </rPh>
    <rPh sb="33" eb="35">
      <t>ハイスイ</t>
    </rPh>
    <rPh sb="35" eb="37">
      <t>ショリ</t>
    </rPh>
    <rPh sb="47" eb="48">
      <t>イ</t>
    </rPh>
    <rPh sb="50" eb="52">
      <t>ジョウキョウ</t>
    </rPh>
    <rPh sb="116" eb="118">
      <t>ジョウタイ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</si>
</sst>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98-4DB6-B429-BE8FB82B896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C98-4DB6-B429-BE8FB82B896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63.71</c:v>
                </c:pt>
                <c:pt idx="1">
                  <c:v>61.58</c:v>
                </c:pt>
                <c:pt idx="2">
                  <c:v>54.63</c:v>
                </c:pt>
                <c:pt idx="3">
                  <c:v>54.29</c:v>
                </c:pt>
                <c:pt idx="4">
                  <c:v>55.39</c:v>
                </c:pt>
              </c:numCache>
            </c:numRef>
          </c:val>
          <c:extLst>
            <c:ext xmlns:c16="http://schemas.microsoft.com/office/drawing/2014/chart" uri="{C3380CC4-5D6E-409C-BE32-E72D297353CC}">
              <c16:uniqueId val="{00000000-D3C7-48C5-A369-246E1B309FE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54.14</c:v>
                </c:pt>
                <c:pt idx="1">
                  <c:v>132.99</c:v>
                </c:pt>
                <c:pt idx="2">
                  <c:v>51.71</c:v>
                </c:pt>
                <c:pt idx="3">
                  <c:v>50.56</c:v>
                </c:pt>
                <c:pt idx="4">
                  <c:v>47.35</c:v>
                </c:pt>
              </c:numCache>
            </c:numRef>
          </c:val>
          <c:smooth val="0"/>
          <c:extLst>
            <c:ext xmlns:c16="http://schemas.microsoft.com/office/drawing/2014/chart" uri="{C3380CC4-5D6E-409C-BE32-E72D297353CC}">
              <c16:uniqueId val="{00000001-D3C7-48C5-A369-246E1B309FE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99.91</c:v>
                </c:pt>
                <c:pt idx="1">
                  <c:v>98.94</c:v>
                </c:pt>
                <c:pt idx="2">
                  <c:v>99.2</c:v>
                </c:pt>
                <c:pt idx="3">
                  <c:v>97.7</c:v>
                </c:pt>
                <c:pt idx="4">
                  <c:v>98.43</c:v>
                </c:pt>
              </c:numCache>
            </c:numRef>
          </c:val>
          <c:extLst>
            <c:ext xmlns:c16="http://schemas.microsoft.com/office/drawing/2014/chart" uri="{C3380CC4-5D6E-409C-BE32-E72D297353CC}">
              <c16:uniqueId val="{00000000-6F04-4559-897F-9EBA8E86AA7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84.69</c:v>
                </c:pt>
                <c:pt idx="1">
                  <c:v>82.94</c:v>
                </c:pt>
                <c:pt idx="2">
                  <c:v>82.91</c:v>
                </c:pt>
                <c:pt idx="3">
                  <c:v>83.85</c:v>
                </c:pt>
                <c:pt idx="4">
                  <c:v>81.209999999999994</c:v>
                </c:pt>
              </c:numCache>
            </c:numRef>
          </c:val>
          <c:smooth val="0"/>
          <c:extLst>
            <c:ext xmlns:c16="http://schemas.microsoft.com/office/drawing/2014/chart" uri="{C3380CC4-5D6E-409C-BE32-E72D297353CC}">
              <c16:uniqueId val="{00000001-6F04-4559-897F-9EBA8E86AA7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98.22</c:v>
                </c:pt>
                <c:pt idx="1">
                  <c:v>101.16</c:v>
                </c:pt>
                <c:pt idx="2">
                  <c:v>97.68</c:v>
                </c:pt>
                <c:pt idx="3">
                  <c:v>102.78</c:v>
                </c:pt>
                <c:pt idx="4">
                  <c:v>97.48</c:v>
                </c:pt>
              </c:numCache>
            </c:numRef>
          </c:val>
          <c:extLst>
            <c:ext xmlns:c16="http://schemas.microsoft.com/office/drawing/2014/chart" uri="{C3380CC4-5D6E-409C-BE32-E72D297353CC}">
              <c16:uniqueId val="{00000000-0D99-4E1A-AD85-03C96E2E61D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99-4E1A-AD85-03C96E2E61D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26-48D4-9AB5-8DEC9C8C4DA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26-48D4-9AB5-8DEC9C8C4DA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06-4BF7-B7B4-9AECA1B5570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06-4BF7-B7B4-9AECA1B5570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33-4A3B-B459-8D89F5E5443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33-4A3B-B459-8D89F5E5443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44-4EBB-9154-0EC8D5D4AEE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44-4EBB-9154-0EC8D5D4AEE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255.91</c:v>
                </c:pt>
                <c:pt idx="1">
                  <c:v>155.86000000000001</c:v>
                </c:pt>
                <c:pt idx="2">
                  <c:v>115.51</c:v>
                </c:pt>
                <c:pt idx="3">
                  <c:v>73.489999999999995</c:v>
                </c:pt>
                <c:pt idx="4">
                  <c:v>78.989999999999995</c:v>
                </c:pt>
              </c:numCache>
            </c:numRef>
          </c:val>
          <c:extLst>
            <c:ext xmlns:c16="http://schemas.microsoft.com/office/drawing/2014/chart" uri="{C3380CC4-5D6E-409C-BE32-E72D297353CC}">
              <c16:uniqueId val="{00000000-F36C-4E2B-9B27-A7C08172B19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663.76</c:v>
                </c:pt>
                <c:pt idx="1">
                  <c:v>566.35</c:v>
                </c:pt>
                <c:pt idx="2">
                  <c:v>888.8</c:v>
                </c:pt>
                <c:pt idx="3">
                  <c:v>855.65</c:v>
                </c:pt>
                <c:pt idx="4">
                  <c:v>862.99</c:v>
                </c:pt>
              </c:numCache>
            </c:numRef>
          </c:val>
          <c:smooth val="0"/>
          <c:extLst>
            <c:ext xmlns:c16="http://schemas.microsoft.com/office/drawing/2014/chart" uri="{C3380CC4-5D6E-409C-BE32-E72D297353CC}">
              <c16:uniqueId val="{00000001-F36C-4E2B-9B27-A7C08172B19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69.73</c:v>
                </c:pt>
                <c:pt idx="1">
                  <c:v>67.66</c:v>
                </c:pt>
                <c:pt idx="2">
                  <c:v>69.09</c:v>
                </c:pt>
                <c:pt idx="3">
                  <c:v>70.2</c:v>
                </c:pt>
                <c:pt idx="4">
                  <c:v>71.55</c:v>
                </c:pt>
              </c:numCache>
            </c:numRef>
          </c:val>
          <c:extLst>
            <c:ext xmlns:c16="http://schemas.microsoft.com/office/drawing/2014/chart" uri="{C3380CC4-5D6E-409C-BE32-E72D297353CC}">
              <c16:uniqueId val="{00000000-B95B-4A35-BC71-69A1598E6D3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53.76</c:v>
                </c:pt>
                <c:pt idx="1">
                  <c:v>52.27</c:v>
                </c:pt>
                <c:pt idx="2">
                  <c:v>52.55</c:v>
                </c:pt>
                <c:pt idx="3">
                  <c:v>52.23</c:v>
                </c:pt>
                <c:pt idx="4">
                  <c:v>50.06</c:v>
                </c:pt>
              </c:numCache>
            </c:numRef>
          </c:val>
          <c:smooth val="0"/>
          <c:extLst>
            <c:ext xmlns:c16="http://schemas.microsoft.com/office/drawing/2014/chart" uri="{C3380CC4-5D6E-409C-BE32-E72D297353CC}">
              <c16:uniqueId val="{00000001-B95B-4A35-BC71-69A1598E6D3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228.75</c:v>
                </c:pt>
                <c:pt idx="1">
                  <c:v>236.82</c:v>
                </c:pt>
                <c:pt idx="2">
                  <c:v>234.76</c:v>
                </c:pt>
                <c:pt idx="3">
                  <c:v>229.22</c:v>
                </c:pt>
                <c:pt idx="4">
                  <c:v>227.79</c:v>
                </c:pt>
              </c:numCache>
            </c:numRef>
          </c:val>
          <c:extLst>
            <c:ext xmlns:c16="http://schemas.microsoft.com/office/drawing/2014/chart" uri="{C3380CC4-5D6E-409C-BE32-E72D297353CC}">
              <c16:uniqueId val="{00000000-2D41-4E08-AAD3-9C846728A90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275.25</c:v>
                </c:pt>
                <c:pt idx="1">
                  <c:v>291.01</c:v>
                </c:pt>
                <c:pt idx="2">
                  <c:v>292.45</c:v>
                </c:pt>
                <c:pt idx="3">
                  <c:v>294.05</c:v>
                </c:pt>
                <c:pt idx="4">
                  <c:v>309.22000000000003</c:v>
                </c:pt>
              </c:numCache>
            </c:numRef>
          </c:val>
          <c:smooth val="0"/>
          <c:extLst>
            <c:ext xmlns:c16="http://schemas.microsoft.com/office/drawing/2014/chart" uri="{C3380CC4-5D6E-409C-BE32-E72D297353CC}">
              <c16:uniqueId val="{00000001-2D41-4E08-AAD3-9C846728A90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北海道　帯広市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L2</v>
      </c>
      <c r="X8" s="72"/>
      <c r="Y8" s="72"/>
      <c r="Z8" s="72"/>
      <c r="AA8" s="72"/>
      <c r="AB8" s="72"/>
      <c r="AC8" s="72"/>
      <c r="AD8" s="73" t="str">
        <f>データ!$M$6</f>
        <v>非設置</v>
      </c>
      <c r="AE8" s="73"/>
      <c r="AF8" s="73"/>
      <c r="AG8" s="73"/>
      <c r="AH8" s="73"/>
      <c r="AI8" s="73"/>
      <c r="AJ8" s="73"/>
      <c r="AK8" s="3"/>
      <c r="AL8" s="69">
        <f>データ!S6</f>
        <v>166043</v>
      </c>
      <c r="AM8" s="69"/>
      <c r="AN8" s="69"/>
      <c r="AO8" s="69"/>
      <c r="AP8" s="69"/>
      <c r="AQ8" s="69"/>
      <c r="AR8" s="69"/>
      <c r="AS8" s="69"/>
      <c r="AT8" s="68">
        <f>データ!T6</f>
        <v>619.34</v>
      </c>
      <c r="AU8" s="68"/>
      <c r="AV8" s="68"/>
      <c r="AW8" s="68"/>
      <c r="AX8" s="68"/>
      <c r="AY8" s="68"/>
      <c r="AZ8" s="68"/>
      <c r="BA8" s="68"/>
      <c r="BB8" s="68">
        <f>データ!U6</f>
        <v>268.10000000000002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1.46</v>
      </c>
      <c r="Q10" s="68"/>
      <c r="R10" s="68"/>
      <c r="S10" s="68"/>
      <c r="T10" s="68"/>
      <c r="U10" s="68"/>
      <c r="V10" s="68"/>
      <c r="W10" s="68">
        <f>データ!Q6</f>
        <v>100</v>
      </c>
      <c r="X10" s="68"/>
      <c r="Y10" s="68"/>
      <c r="Z10" s="68"/>
      <c r="AA10" s="68"/>
      <c r="AB10" s="68"/>
      <c r="AC10" s="68"/>
      <c r="AD10" s="69">
        <f>データ!R6</f>
        <v>2970</v>
      </c>
      <c r="AE10" s="69"/>
      <c r="AF10" s="69"/>
      <c r="AG10" s="69"/>
      <c r="AH10" s="69"/>
      <c r="AI10" s="69"/>
      <c r="AJ10" s="69"/>
      <c r="AK10" s="2"/>
      <c r="AL10" s="69">
        <f>データ!V6</f>
        <v>2417</v>
      </c>
      <c r="AM10" s="69"/>
      <c r="AN10" s="69"/>
      <c r="AO10" s="69"/>
      <c r="AP10" s="69"/>
      <c r="AQ10" s="69"/>
      <c r="AR10" s="69"/>
      <c r="AS10" s="69"/>
      <c r="AT10" s="68">
        <f>データ!W6</f>
        <v>347.87</v>
      </c>
      <c r="AU10" s="68"/>
      <c r="AV10" s="68"/>
      <c r="AW10" s="68"/>
      <c r="AX10" s="68"/>
      <c r="AY10" s="68"/>
      <c r="AZ10" s="68"/>
      <c r="BA10" s="68"/>
      <c r="BB10" s="68">
        <f>データ!X6</f>
        <v>6.95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【862.82】</v>
      </c>
      <c r="I86" s="26" t="str">
        <f>データ!CA6</f>
        <v>【49.71】</v>
      </c>
      <c r="J86" s="26" t="str">
        <f>データ!CL6</f>
        <v>【317.18】</v>
      </c>
      <c r="K86" s="26" t="str">
        <f>データ!CW6</f>
        <v>【47.67】</v>
      </c>
      <c r="L86" s="26" t="str">
        <f>データ!DH6</f>
        <v>【79.30】</v>
      </c>
      <c r="M86" s="26" t="s">
        <v>44</v>
      </c>
      <c r="N86" s="26" t="s">
        <v>44</v>
      </c>
      <c r="O86" s="26" t="str">
        <f>データ!EO6</f>
        <v>【-】</v>
      </c>
    </row>
  </sheetData>
  <sheetProtection algorithmName="SHA-512" hashValue="8hgkqqLPsJpOJ26K+y3dmMbA3xvHhsYzWceeQ5cjBbyCzHliiLuoo30qXDXIVRJoN5ibWMaR+Rrn6c9RH3G6NQ==" saltValue="CiV0LbHF8pJNDkA/wF/H9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12076</v>
      </c>
      <c r="D6" s="33">
        <f t="shared" si="3"/>
        <v>47</v>
      </c>
      <c r="E6" s="33">
        <f t="shared" si="3"/>
        <v>18</v>
      </c>
      <c r="F6" s="33">
        <f t="shared" si="3"/>
        <v>1</v>
      </c>
      <c r="G6" s="33">
        <f t="shared" si="3"/>
        <v>0</v>
      </c>
      <c r="H6" s="33" t="str">
        <f t="shared" si="3"/>
        <v>北海道　帯広市</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1.46</v>
      </c>
      <c r="Q6" s="34">
        <f t="shared" si="3"/>
        <v>100</v>
      </c>
      <c r="R6" s="34">
        <f t="shared" si="3"/>
        <v>2970</v>
      </c>
      <c r="S6" s="34">
        <f t="shared" si="3"/>
        <v>166043</v>
      </c>
      <c r="T6" s="34">
        <f t="shared" si="3"/>
        <v>619.34</v>
      </c>
      <c r="U6" s="34">
        <f t="shared" si="3"/>
        <v>268.10000000000002</v>
      </c>
      <c r="V6" s="34">
        <f t="shared" si="3"/>
        <v>2417</v>
      </c>
      <c r="W6" s="34">
        <f t="shared" si="3"/>
        <v>347.87</v>
      </c>
      <c r="X6" s="34">
        <f t="shared" si="3"/>
        <v>6.95</v>
      </c>
      <c r="Y6" s="35">
        <f>IF(Y7="",NA(),Y7)</f>
        <v>98.22</v>
      </c>
      <c r="Z6" s="35">
        <f t="shared" ref="Z6:AH6" si="4">IF(Z7="",NA(),Z7)</f>
        <v>101.16</v>
      </c>
      <c r="AA6" s="35">
        <f t="shared" si="4"/>
        <v>97.68</v>
      </c>
      <c r="AB6" s="35">
        <f t="shared" si="4"/>
        <v>102.78</v>
      </c>
      <c r="AC6" s="35">
        <f t="shared" si="4"/>
        <v>97.48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255.91</v>
      </c>
      <c r="BG6" s="35">
        <f t="shared" ref="BG6:BO6" si="7">IF(BG7="",NA(),BG7)</f>
        <v>155.86000000000001</v>
      </c>
      <c r="BH6" s="35">
        <f t="shared" si="7"/>
        <v>115.51</v>
      </c>
      <c r="BI6" s="35">
        <f t="shared" si="7"/>
        <v>73.489999999999995</v>
      </c>
      <c r="BJ6" s="35">
        <f t="shared" si="7"/>
        <v>78.989999999999995</v>
      </c>
      <c r="BK6" s="35">
        <f t="shared" si="7"/>
        <v>663.76</v>
      </c>
      <c r="BL6" s="35">
        <f t="shared" si="7"/>
        <v>566.35</v>
      </c>
      <c r="BM6" s="35">
        <f t="shared" si="7"/>
        <v>888.8</v>
      </c>
      <c r="BN6" s="35">
        <f t="shared" si="7"/>
        <v>855.65</v>
      </c>
      <c r="BO6" s="35">
        <f t="shared" si="7"/>
        <v>862.99</v>
      </c>
      <c r="BP6" s="34" t="str">
        <f>IF(BP7="","",IF(BP7="-","【-】","【"&amp;SUBSTITUTE(TEXT(BP7,"#,##0.00"),"-","△")&amp;"】"))</f>
        <v>【862.82】</v>
      </c>
      <c r="BQ6" s="35">
        <f>IF(BQ7="",NA(),BQ7)</f>
        <v>69.73</v>
      </c>
      <c r="BR6" s="35">
        <f t="shared" ref="BR6:BZ6" si="8">IF(BR7="",NA(),BR7)</f>
        <v>67.66</v>
      </c>
      <c r="BS6" s="35">
        <f t="shared" si="8"/>
        <v>69.09</v>
      </c>
      <c r="BT6" s="35">
        <f t="shared" si="8"/>
        <v>70.2</v>
      </c>
      <c r="BU6" s="35">
        <f t="shared" si="8"/>
        <v>71.55</v>
      </c>
      <c r="BV6" s="35">
        <f t="shared" si="8"/>
        <v>53.76</v>
      </c>
      <c r="BW6" s="35">
        <f t="shared" si="8"/>
        <v>52.27</v>
      </c>
      <c r="BX6" s="35">
        <f t="shared" si="8"/>
        <v>52.55</v>
      </c>
      <c r="BY6" s="35">
        <f t="shared" si="8"/>
        <v>52.23</v>
      </c>
      <c r="BZ6" s="35">
        <f t="shared" si="8"/>
        <v>50.06</v>
      </c>
      <c r="CA6" s="34" t="str">
        <f>IF(CA7="","",IF(CA7="-","【-】","【"&amp;SUBSTITUTE(TEXT(CA7,"#,##0.00"),"-","△")&amp;"】"))</f>
        <v>【49.71】</v>
      </c>
      <c r="CB6" s="35">
        <f>IF(CB7="",NA(),CB7)</f>
        <v>228.75</v>
      </c>
      <c r="CC6" s="35">
        <f t="shared" ref="CC6:CK6" si="9">IF(CC7="",NA(),CC7)</f>
        <v>236.82</v>
      </c>
      <c r="CD6" s="35">
        <f t="shared" si="9"/>
        <v>234.76</v>
      </c>
      <c r="CE6" s="35">
        <f t="shared" si="9"/>
        <v>229.22</v>
      </c>
      <c r="CF6" s="35">
        <f t="shared" si="9"/>
        <v>227.79</v>
      </c>
      <c r="CG6" s="35">
        <f t="shared" si="9"/>
        <v>275.25</v>
      </c>
      <c r="CH6" s="35">
        <f t="shared" si="9"/>
        <v>291.01</v>
      </c>
      <c r="CI6" s="35">
        <f t="shared" si="9"/>
        <v>292.45</v>
      </c>
      <c r="CJ6" s="35">
        <f t="shared" si="9"/>
        <v>294.05</v>
      </c>
      <c r="CK6" s="35">
        <f t="shared" si="9"/>
        <v>309.22000000000003</v>
      </c>
      <c r="CL6" s="34" t="str">
        <f>IF(CL7="","",IF(CL7="-","【-】","【"&amp;SUBSTITUTE(TEXT(CL7,"#,##0.00"),"-","△")&amp;"】"))</f>
        <v>【317.18】</v>
      </c>
      <c r="CM6" s="35">
        <f>IF(CM7="",NA(),CM7)</f>
        <v>63.71</v>
      </c>
      <c r="CN6" s="35">
        <f t="shared" ref="CN6:CV6" si="10">IF(CN7="",NA(),CN7)</f>
        <v>61.58</v>
      </c>
      <c r="CO6" s="35">
        <f t="shared" si="10"/>
        <v>54.63</v>
      </c>
      <c r="CP6" s="35">
        <f t="shared" si="10"/>
        <v>54.29</v>
      </c>
      <c r="CQ6" s="35">
        <f t="shared" si="10"/>
        <v>55.39</v>
      </c>
      <c r="CR6" s="35">
        <f t="shared" si="10"/>
        <v>54.14</v>
      </c>
      <c r="CS6" s="35">
        <f t="shared" si="10"/>
        <v>132.99</v>
      </c>
      <c r="CT6" s="35">
        <f t="shared" si="10"/>
        <v>51.71</v>
      </c>
      <c r="CU6" s="35">
        <f t="shared" si="10"/>
        <v>50.56</v>
      </c>
      <c r="CV6" s="35">
        <f t="shared" si="10"/>
        <v>47.35</v>
      </c>
      <c r="CW6" s="34" t="str">
        <f>IF(CW7="","",IF(CW7="-","【-】","【"&amp;SUBSTITUTE(TEXT(CW7,"#,##0.00"),"-","△")&amp;"】"))</f>
        <v>【47.67】</v>
      </c>
      <c r="CX6" s="35">
        <f>IF(CX7="",NA(),CX7)</f>
        <v>99.91</v>
      </c>
      <c r="CY6" s="35">
        <f t="shared" ref="CY6:DG6" si="11">IF(CY7="",NA(),CY7)</f>
        <v>98.94</v>
      </c>
      <c r="CZ6" s="35">
        <f t="shared" si="11"/>
        <v>99.2</v>
      </c>
      <c r="DA6" s="35">
        <f t="shared" si="11"/>
        <v>97.7</v>
      </c>
      <c r="DB6" s="35">
        <f t="shared" si="11"/>
        <v>98.43</v>
      </c>
      <c r="DC6" s="35">
        <f t="shared" si="11"/>
        <v>84.69</v>
      </c>
      <c r="DD6" s="35">
        <f t="shared" si="11"/>
        <v>82.94</v>
      </c>
      <c r="DE6" s="35">
        <f t="shared" si="11"/>
        <v>82.91</v>
      </c>
      <c r="DF6" s="35">
        <f t="shared" si="11"/>
        <v>83.85</v>
      </c>
      <c r="DG6" s="35">
        <f t="shared" si="11"/>
        <v>81.209999999999994</v>
      </c>
      <c r="DH6" s="34" t="str">
        <f>IF(DH7="","",IF(DH7="-","【-】","【"&amp;SUBSTITUTE(TEXT(DH7,"#,##0.00"),"-","△")&amp;"】"))</f>
        <v>【79.30】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12076</v>
      </c>
      <c r="D7" s="37">
        <v>47</v>
      </c>
      <c r="E7" s="37">
        <v>18</v>
      </c>
      <c r="F7" s="37">
        <v>1</v>
      </c>
      <c r="G7" s="37">
        <v>0</v>
      </c>
      <c r="H7" s="37" t="s">
        <v>98</v>
      </c>
      <c r="I7" s="37" t="s">
        <v>99</v>
      </c>
      <c r="J7" s="37" t="s">
        <v>100</v>
      </c>
      <c r="K7" s="37" t="s">
        <v>101</v>
      </c>
      <c r="L7" s="37" t="s">
        <v>102</v>
      </c>
      <c r="M7" s="37" t="s">
        <v>103</v>
      </c>
      <c r="N7" s="38" t="s">
        <v>104</v>
      </c>
      <c r="O7" s="38" t="s">
        <v>105</v>
      </c>
      <c r="P7" s="38">
        <v>1.46</v>
      </c>
      <c r="Q7" s="38">
        <v>100</v>
      </c>
      <c r="R7" s="38">
        <v>2970</v>
      </c>
      <c r="S7" s="38">
        <v>166043</v>
      </c>
      <c r="T7" s="38">
        <v>619.34</v>
      </c>
      <c r="U7" s="38">
        <v>268.10000000000002</v>
      </c>
      <c r="V7" s="38">
        <v>2417</v>
      </c>
      <c r="W7" s="38">
        <v>347.87</v>
      </c>
      <c r="X7" s="38">
        <v>6.95</v>
      </c>
      <c r="Y7" s="38">
        <v>98.22</v>
      </c>
      <c r="Z7" s="38">
        <v>101.16</v>
      </c>
      <c r="AA7" s="38">
        <v>97.68</v>
      </c>
      <c r="AB7" s="38">
        <v>102.78</v>
      </c>
      <c r="AC7" s="38">
        <v>97.48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255.91</v>
      </c>
      <c r="BG7" s="38">
        <v>155.86000000000001</v>
      </c>
      <c r="BH7" s="38">
        <v>115.51</v>
      </c>
      <c r="BI7" s="38">
        <v>73.489999999999995</v>
      </c>
      <c r="BJ7" s="38">
        <v>78.989999999999995</v>
      </c>
      <c r="BK7" s="38">
        <v>663.76</v>
      </c>
      <c r="BL7" s="38">
        <v>566.35</v>
      </c>
      <c r="BM7" s="38">
        <v>888.8</v>
      </c>
      <c r="BN7" s="38">
        <v>855.65</v>
      </c>
      <c r="BO7" s="38">
        <v>862.99</v>
      </c>
      <c r="BP7" s="38">
        <v>862.82</v>
      </c>
      <c r="BQ7" s="38">
        <v>69.73</v>
      </c>
      <c r="BR7" s="38">
        <v>67.66</v>
      </c>
      <c r="BS7" s="38">
        <v>69.09</v>
      </c>
      <c r="BT7" s="38">
        <v>70.2</v>
      </c>
      <c r="BU7" s="38">
        <v>71.55</v>
      </c>
      <c r="BV7" s="38">
        <v>53.76</v>
      </c>
      <c r="BW7" s="38">
        <v>52.27</v>
      </c>
      <c r="BX7" s="38">
        <v>52.55</v>
      </c>
      <c r="BY7" s="38">
        <v>52.23</v>
      </c>
      <c r="BZ7" s="38">
        <v>50.06</v>
      </c>
      <c r="CA7" s="38">
        <v>49.71</v>
      </c>
      <c r="CB7" s="38">
        <v>228.75</v>
      </c>
      <c r="CC7" s="38">
        <v>236.82</v>
      </c>
      <c r="CD7" s="38">
        <v>234.76</v>
      </c>
      <c r="CE7" s="38">
        <v>229.22</v>
      </c>
      <c r="CF7" s="38">
        <v>227.79</v>
      </c>
      <c r="CG7" s="38">
        <v>275.25</v>
      </c>
      <c r="CH7" s="38">
        <v>291.01</v>
      </c>
      <c r="CI7" s="38">
        <v>292.45</v>
      </c>
      <c r="CJ7" s="38">
        <v>294.05</v>
      </c>
      <c r="CK7" s="38">
        <v>309.22000000000003</v>
      </c>
      <c r="CL7" s="38">
        <v>317.18</v>
      </c>
      <c r="CM7" s="38">
        <v>63.71</v>
      </c>
      <c r="CN7" s="38">
        <v>61.58</v>
      </c>
      <c r="CO7" s="38">
        <v>54.63</v>
      </c>
      <c r="CP7" s="38">
        <v>54.29</v>
      </c>
      <c r="CQ7" s="38">
        <v>55.39</v>
      </c>
      <c r="CR7" s="38">
        <v>54.14</v>
      </c>
      <c r="CS7" s="38">
        <v>132.99</v>
      </c>
      <c r="CT7" s="38">
        <v>51.71</v>
      </c>
      <c r="CU7" s="38">
        <v>50.56</v>
      </c>
      <c r="CV7" s="38">
        <v>47.35</v>
      </c>
      <c r="CW7" s="38">
        <v>47.67</v>
      </c>
      <c r="CX7" s="38">
        <v>99.91</v>
      </c>
      <c r="CY7" s="38">
        <v>98.94</v>
      </c>
      <c r="CZ7" s="38">
        <v>99.2</v>
      </c>
      <c r="DA7" s="38">
        <v>97.7</v>
      </c>
      <c r="DB7" s="38">
        <v>98.43</v>
      </c>
      <c r="DC7" s="38">
        <v>84.69</v>
      </c>
      <c r="DD7" s="38">
        <v>82.94</v>
      </c>
      <c r="DE7" s="38">
        <v>82.91</v>
      </c>
      <c r="DF7" s="38">
        <v>83.85</v>
      </c>
      <c r="DG7" s="38">
        <v>81.209999999999994</v>
      </c>
      <c r="DH7" s="38">
        <v>79.3</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obi18295</cp:lastModifiedBy>
  <cp:lastPrinted>2021-03-07T23:58:44Z</cp:lastPrinted>
  <dcterms:created xsi:type="dcterms:W3CDTF">2020-12-04T03:19:27Z</dcterms:created>
  <dcterms:modified xsi:type="dcterms:W3CDTF">2021-03-07T23:58:48Z</dcterms:modified>
  <cp:category/>
</cp:coreProperties>
</file>