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公営企業\R2\0114_【照会】公営企業に係る経営比較分析表\HP掲載\"/>
    </mc:Choice>
  </mc:AlternateContent>
  <workbookProtection workbookAlgorithmName="SHA-512" workbookHashValue="CeMAH2VairBCHWJnc2QVvK7CUv08yeVRJczT6x3KOiPlNQyJQc4hsho8lmmazmRTaBJpmQN8rD0twoO8QGlmDg==" workbookSaltValue="NgxRixikTKh0iq8+/KzBG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<sst xmlns="http://schemas.openxmlformats.org/spreadsheetml/2006/main" count="233" uniqueCount="115">
  <si>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</si>
  <si>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</si>
  <si>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</si>
  <si>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</si>
  <si>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</si>
  <si>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</si>
  <si>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</si>
  <si>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</si>
  <si>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</si>
  <si>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</si>
  <si>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</si>
  <si>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</si>
  <si>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</si>
  <si>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</si>
  <si>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</si>
  <si>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</si>
  <si>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</si>
  <si>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</si>
  <si>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</si>
  <si>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</si>
  <si>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</si>
  <si>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</si>
  <si>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</si>
  <si>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</si>
  <si>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</si>
  <si>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</si>
  <si>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</si>
  <si>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</si>
  <si>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</si>
  <si>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</si>
  <si>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</si>
  <si>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</si>
  <si>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</si>
  <si>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</si>
  <si>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</si>
  <si>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</si>
  <si>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</si>
  <si>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</si>
  <si>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</si>
  <si>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</si>
  <si>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</si>
  <si>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</si>
  <si>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</si>
  <si>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</si>
  <si>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</si>
  <si>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</si>
  <si>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</si>
  <si>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</si>
  <si>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</si>
  <si>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</si>
  <si>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</si>
  <si>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</si>
  <si>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</si>
  <si>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</si>
  <si>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</si>
  <si>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</si>
  <si>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</si>
  <si>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</si>
  <si>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</si>
  <si>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</si>
  <si>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</si>
  <si>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</si>
  <si>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</si>
  <si>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</si>
  <si>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</si>
  <si>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</si>
  <si>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</si>
  <si>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</si>
  <si>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</si>
  <si>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</si>
  <si>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</si>
  <si>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</si>
  <si>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</si>
  <si>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</si>
  <si>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</si>
  <si>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</si>
  <si>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</si>
  <si>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</si>
  <si>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</si>
  <si>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</si>
  <si>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</si>
  <si>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</si>
  <si>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</si>
  <si>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</si>
  <si>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</si>
  <si>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</si>
  <si>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</si>
  <si>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</si>
  <si>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</si>
  <si>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</si>
  <si>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</si>
  <si>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</si>
  <si>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</si>
  <si>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</si>
  <si>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</si>
  <si>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</si>
  <si>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</si>
  <si>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</si>
  <si>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</si>
  <si>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</si>
  <si>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</si>
  <si>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</si>
  <si>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</si>
  <si>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</si>
  <si>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</si>
  <si>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</si>
  <si>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</si>
  <si>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</si>
  <si>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</si>
  <si>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</si>
  <si>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</si>
  <si>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</si>
  <si>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③管路更新を実施していませんが、今後は、急速に増加する老朽化施設に対応していくため、収支見通しなどに基づき、適正な維持管理を行いながら事業費の平準化を図る必要があります。</t>
    <rPh sb="3" eb="5">
      <t>カンロ</t>
    </rPh>
    <rPh sb="5" eb="7">
      <t>コウシン</t>
    </rPh>
    <rPh sb="8" eb="10">
      <t>ジッシ</t>
    </rPh>
    <rPh sb="22" eb="24">
      <t>キュウソク</t>
    </rPh>
    <rPh sb="44" eb="46">
      <t>シュウシ</t>
    </rPh>
    <rPh sb="46" eb="48">
      <t>ミトオ</t>
    </rPh>
    <rPh sb="52" eb="53">
      <t>モト</t>
    </rPh>
    <phoneticPr fontId="4"/>
  </si>
  <si>
    <t>　
　経営の健全性・効率性に関する指標が示すとおり、現在の簡易水道事業は概ね健全な経営が行われています。
　しかしながら、老朽管や施設の更新には多額の費用が見込まれるため、今後の経営を大きく圧迫することが予想されます。
　こうした状況の中、事業の経営成績や財政状態を的確に把握し、中長期的な視点にたった企業経営に努めていくものです。</t>
    <rPh sb="3" eb="5">
      <t>ケイエイ</t>
    </rPh>
    <rPh sb="6" eb="9">
      <t>ケンゼンセイ</t>
    </rPh>
    <rPh sb="10" eb="13">
      <t>コウリツセイ</t>
    </rPh>
    <rPh sb="14" eb="15">
      <t>カン</t>
    </rPh>
    <rPh sb="17" eb="19">
      <t>シヒョウ</t>
    </rPh>
    <rPh sb="20" eb="21">
      <t>シメ</t>
    </rPh>
    <rPh sb="26" eb="28">
      <t>ゲンザイ</t>
    </rPh>
    <rPh sb="44" eb="45">
      <t>オコナ</t>
    </rPh>
    <phoneticPr fontId="4"/>
  </si>
  <si>
    <t>　
　①収益的収支比率は、老朽化施設の更新に伴い借入を行った地方債の償還金増加等に伴い、前年より約5ポイント減少しましたが、100％を超えて黒字を維持しています。
　④企業債残高対給水収益比率は、類似団体の平均値を下回って推移していますが、今後、急速に増加する老朽管などの更新を控えているため、中長期的な財務状況を考慮した投資を行っていく必要があります。
　⑤料金回収率は100％を上回っており、適切な料金収入が確保されています。
　⑥給水原価は、費用が増加したことに伴い若干上昇しましたが、類似団体平均値を下回っています。
　⑦施設利用率は類似団体と比較し低水準となっており、今後は給水人口の減少が見込まれることから、事業規模にあった施設を検討していく必要があります。
　⑧有収率は、類似団体平均値を上回っているものの横ばいで推移していることから、今後は老朽管の計画的な更新を行うなど、有収率の向上に努める必要があります。</t>
    <rPh sb="4" eb="7">
      <t>シュウエキテキ</t>
    </rPh>
    <rPh sb="7" eb="9">
      <t>シュウシ</t>
    </rPh>
    <rPh sb="9" eb="11">
      <t>ヒリツ</t>
    </rPh>
    <rPh sb="13" eb="16">
      <t>ロウキュウカ</t>
    </rPh>
    <rPh sb="16" eb="18">
      <t>シセツ</t>
    </rPh>
    <rPh sb="19" eb="21">
      <t>コウシン</t>
    </rPh>
    <rPh sb="22" eb="23">
      <t>トモナ</t>
    </rPh>
    <rPh sb="24" eb="26">
      <t>カリイレ</t>
    </rPh>
    <rPh sb="27" eb="28">
      <t>オコナ</t>
    </rPh>
    <rPh sb="30" eb="33">
      <t>チホウサイ</t>
    </rPh>
    <rPh sb="34" eb="36">
      <t>ショウカン</t>
    </rPh>
    <rPh sb="36" eb="37">
      <t>キン</t>
    </rPh>
    <rPh sb="37" eb="39">
      <t>ゾウカ</t>
    </rPh>
    <rPh sb="39" eb="40">
      <t>トウ</t>
    </rPh>
    <rPh sb="41" eb="42">
      <t>トモナ</t>
    </rPh>
    <rPh sb="44" eb="46">
      <t>ゼンネン</t>
    </rPh>
    <rPh sb="48" eb="49">
      <t>ヤク</t>
    </rPh>
    <rPh sb="54" eb="56">
      <t>ゲンショウ</t>
    </rPh>
    <rPh sb="70" eb="72">
      <t>クロジ</t>
    </rPh>
    <rPh sb="73" eb="75">
      <t>イジ</t>
    </rPh>
    <rPh sb="85" eb="87">
      <t>キギョウ</t>
    </rPh>
    <rPh sb="87" eb="88">
      <t>サイ</t>
    </rPh>
    <rPh sb="88" eb="90">
      <t>ザンダカ</t>
    </rPh>
    <rPh sb="90" eb="91">
      <t>タイ</t>
    </rPh>
    <rPh sb="91" eb="93">
      <t>キュウスイ</t>
    </rPh>
    <rPh sb="93" eb="95">
      <t>シュウエキ</t>
    </rPh>
    <rPh sb="95" eb="97">
      <t>ヒリツ</t>
    </rPh>
    <rPh sb="99" eb="101">
      <t>ルイジ</t>
    </rPh>
    <rPh sb="101" eb="103">
      <t>ダンタイ</t>
    </rPh>
    <rPh sb="104" eb="107">
      <t>ヘイキンチ</t>
    </rPh>
    <rPh sb="108" eb="110">
      <t>シタマワ</t>
    </rPh>
    <rPh sb="112" eb="114">
      <t>スイイ</t>
    </rPh>
    <rPh sb="121" eb="123">
      <t>コンゴ</t>
    </rPh>
    <rPh sb="124" eb="126">
      <t>キュウソク</t>
    </rPh>
    <rPh sb="127" eb="129">
      <t>ゾウカ</t>
    </rPh>
    <rPh sb="131" eb="133">
      <t>ロウキュウ</t>
    </rPh>
    <rPh sb="133" eb="134">
      <t>カン</t>
    </rPh>
    <rPh sb="137" eb="139">
      <t>コウシン</t>
    </rPh>
    <rPh sb="140" eb="141">
      <t>ヒカ</t>
    </rPh>
    <rPh sb="148" eb="152">
      <t>チュウチョウキテキ</t>
    </rPh>
    <rPh sb="153" eb="155">
      <t>ザイム</t>
    </rPh>
    <rPh sb="155" eb="157">
      <t>ジョウキョウ</t>
    </rPh>
    <rPh sb="158" eb="160">
      <t>コウリョ</t>
    </rPh>
    <rPh sb="162" eb="164">
      <t>トウシ</t>
    </rPh>
    <rPh sb="165" eb="166">
      <t>オコナ</t>
    </rPh>
    <rPh sb="170" eb="172">
      <t>ヒツヨウ</t>
    </rPh>
    <rPh sb="182" eb="184">
      <t>リョウキン</t>
    </rPh>
    <rPh sb="184" eb="186">
      <t>カイシュウ</t>
    </rPh>
    <rPh sb="186" eb="187">
      <t>リツ</t>
    </rPh>
    <rPh sb="221" eb="223">
      <t>キュウスイ</t>
    </rPh>
    <rPh sb="223" eb="225">
      <t>ゲンカ</t>
    </rPh>
    <rPh sb="227" eb="229">
      <t>ヒヨウ</t>
    </rPh>
    <rPh sb="230" eb="232">
      <t>ゾウカ</t>
    </rPh>
    <rPh sb="237" eb="238">
      <t>トモナ</t>
    </rPh>
    <rPh sb="239" eb="241">
      <t>ジャッカン</t>
    </rPh>
    <rPh sb="241" eb="243">
      <t>ジョウショウ</t>
    </rPh>
    <rPh sb="249" eb="251">
      <t>ルイジ</t>
    </rPh>
    <rPh sb="251" eb="253">
      <t>ダンタイ</t>
    </rPh>
    <rPh sb="253" eb="256">
      <t>ヘイキンチ</t>
    </rPh>
    <rPh sb="257" eb="259">
      <t>シタマワ</t>
    </rPh>
    <rPh sb="269" eb="271">
      <t>シセツ</t>
    </rPh>
    <rPh sb="271" eb="273">
      <t>リヨウ</t>
    </rPh>
    <rPh sb="273" eb="274">
      <t>リツ</t>
    </rPh>
    <rPh sb="275" eb="279">
      <t>ルイジダンタイ</t>
    </rPh>
    <rPh sb="280" eb="282">
      <t>ヒカク</t>
    </rPh>
    <rPh sb="283" eb="286">
      <t>テイスイジュン</t>
    </rPh>
    <rPh sb="293" eb="295">
      <t>コンゴ</t>
    </rPh>
    <rPh sb="296" eb="298">
      <t>キュウスイ</t>
    </rPh>
    <rPh sb="298" eb="300">
      <t>ジンコウ</t>
    </rPh>
    <rPh sb="301" eb="303">
      <t>ゲンショウ</t>
    </rPh>
    <rPh sb="304" eb="306">
      <t>ミコ</t>
    </rPh>
    <rPh sb="314" eb="316">
      <t>ジギョウ</t>
    </rPh>
    <rPh sb="316" eb="318">
      <t>キボ</t>
    </rPh>
    <rPh sb="322" eb="324">
      <t>シセツ</t>
    </rPh>
    <rPh sb="325" eb="327">
      <t>ケントウ</t>
    </rPh>
    <rPh sb="331" eb="333">
      <t>ヒツヨウ</t>
    </rPh>
    <rPh sb="343" eb="346">
      <t>ユウシュウリツ</t>
    </rPh>
    <rPh sb="348" eb="352">
      <t>ルイジダンタイ</t>
    </rPh>
    <rPh sb="352" eb="355">
      <t>ヘイキンチ</t>
    </rPh>
    <rPh sb="356" eb="358">
      <t>ウワマワ</t>
    </rPh>
    <rPh sb="365" eb="366">
      <t>ヨコ</t>
    </rPh>
    <rPh sb="369" eb="371">
      <t>スイイ</t>
    </rPh>
    <rPh sb="380" eb="382">
      <t>コンゴ</t>
    </rPh>
    <rPh sb="387" eb="390">
      <t>ケイカクテキ</t>
    </rPh>
    <rPh sb="391" eb="393">
      <t>コウシン</t>
    </rPh>
    <rPh sb="394" eb="395">
      <t>オコナ</t>
    </rPh>
    <rPh sb="399" eb="402">
      <t>ユウシュウリツ</t>
    </rPh>
    <rPh sb="403" eb="405">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</si>
</sst>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CF-4359-90F1-C88972C9D2B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CCCF-4359-90F1-C88972C9D2B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15.6</c:v>
                </c:pt>
                <c:pt idx="1">
                  <c:v>15.08</c:v>
                </c:pt>
                <c:pt idx="2">
                  <c:v>17.329999999999998</c:v>
                </c:pt>
                <c:pt idx="3">
                  <c:v>15.7</c:v>
                </c:pt>
                <c:pt idx="4">
                  <c:v>15.69</c:v>
                </c:pt>
              </c:numCache>
            </c:numRef>
          </c:val>
          <c:extLst>
            <c:ext xmlns:c16="http://schemas.microsoft.com/office/drawing/2014/chart" uri="{C3380CC4-5D6E-409C-BE32-E72D297353CC}">
              <c16:uniqueId val="{00000000-C215-4855-AEF3-4B551AD08DA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C215-4855-AEF3-4B551AD08DA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84.74</c:v>
                </c:pt>
                <c:pt idx="1">
                  <c:v>87.98</c:v>
                </c:pt>
                <c:pt idx="2">
                  <c:v>81.31</c:v>
                </c:pt>
                <c:pt idx="3">
                  <c:v>81.319999999999993</c:v>
                </c:pt>
                <c:pt idx="4">
                  <c:v>84.02</c:v>
                </c:pt>
              </c:numCache>
            </c:numRef>
          </c:val>
          <c:extLst>
            <c:ext xmlns:c16="http://schemas.microsoft.com/office/drawing/2014/chart" uri="{C3380CC4-5D6E-409C-BE32-E72D297353CC}">
              <c16:uniqueId val="{00000000-5A41-4CB0-B2C5-1920EFD8810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5A41-4CB0-B2C5-1920EFD8810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100.68</c:v>
                </c:pt>
                <c:pt idx="1">
                  <c:v>99.18</c:v>
                </c:pt>
                <c:pt idx="2">
                  <c:v>117.84</c:v>
                </c:pt>
                <c:pt idx="3">
                  <c:v>112.68</c:v>
                </c:pt>
                <c:pt idx="4">
                  <c:v>107.86</c:v>
                </c:pt>
              </c:numCache>
            </c:numRef>
          </c:val>
          <c:extLst>
            <c:ext xmlns:c16="http://schemas.microsoft.com/office/drawing/2014/chart" uri="{C3380CC4-5D6E-409C-BE32-E72D297353CC}">
              <c16:uniqueId val="{00000000-5512-46F5-B9BA-D011A6697E2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512-46F5-B9BA-D011A6697E2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F9-439C-8795-F1106E71BAC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F9-439C-8795-F1106E71BAC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3C-4621-8187-A94DD98603F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3C-4621-8187-A94DD98603F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A2-405B-B340-2CAF7A163E4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A2-405B-B340-2CAF7A163E4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C-426F-BE1E-5754A830606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C-426F-BE1E-5754A830606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652.53</c:v>
                </c:pt>
                <c:pt idx="1">
                  <c:v>695.46</c:v>
                </c:pt>
                <c:pt idx="2">
                  <c:v>711.45</c:v>
                </c:pt>
                <c:pt idx="3">
                  <c:v>757.09</c:v>
                </c:pt>
                <c:pt idx="4">
                  <c:v>801.62</c:v>
                </c:pt>
              </c:numCache>
            </c:numRef>
          </c:val>
          <c:extLst>
            <c:ext xmlns:c16="http://schemas.microsoft.com/office/drawing/2014/chart" uri="{C3380CC4-5D6E-409C-BE32-E72D297353CC}">
              <c16:uniqueId val="{00000000-5594-4192-A797-3D0EF9DAFF9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5594-4192-A797-3D0EF9DAFF9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98.2</c:v>
                </c:pt>
                <c:pt idx="1">
                  <c:v>97.78</c:v>
                </c:pt>
                <c:pt idx="2">
                  <c:v>113.7</c:v>
                </c:pt>
                <c:pt idx="3">
                  <c:v>108.42</c:v>
                </c:pt>
                <c:pt idx="4">
                  <c:v>105.71</c:v>
                </c:pt>
              </c:numCache>
            </c:numRef>
          </c:val>
          <c:extLst>
            <c:ext xmlns:c16="http://schemas.microsoft.com/office/drawing/2014/chart" uri="{C3380CC4-5D6E-409C-BE32-E72D297353CC}">
              <c16:uniqueId val="{00000000-7D39-4BA4-892B-C82C7E1D54A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7D39-4BA4-892B-C82C7E1D54A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300.2</c:v>
                </c:pt>
                <c:pt idx="1">
                  <c:v>301.26</c:v>
                </c:pt>
                <c:pt idx="2">
                  <c:v>263.58</c:v>
                </c:pt>
                <c:pt idx="3">
                  <c:v>272.14</c:v>
                </c:pt>
                <c:pt idx="4">
                  <c:v>280.74</c:v>
                </c:pt>
              </c:numCache>
            </c:numRef>
          </c:val>
          <c:extLst>
            <c:ext xmlns:c16="http://schemas.microsoft.com/office/drawing/2014/chart" uri="{C3380CC4-5D6E-409C-BE32-E72D297353CC}">
              <c16:uniqueId val="{00000000-0428-4E00-B27D-C8EB7A4B0CD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0428-4E00-B27D-C8EB7A4B0CD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77" zoomScaleNormal="77"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帯広市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166043</v>
      </c>
      <c r="AM8" s="51"/>
      <c r="AN8" s="51"/>
      <c r="AO8" s="51"/>
      <c r="AP8" s="51"/>
      <c r="AQ8" s="51"/>
      <c r="AR8" s="51"/>
      <c r="AS8" s="51"/>
      <c r="AT8" s="47">
        <f>データ!$S$6</f>
        <v>619.34</v>
      </c>
      <c r="AU8" s="47"/>
      <c r="AV8" s="47"/>
      <c r="AW8" s="47"/>
      <c r="AX8" s="47"/>
      <c r="AY8" s="47"/>
      <c r="AZ8" s="47"/>
      <c r="BA8" s="47"/>
      <c r="BB8" s="47">
        <f>データ!$T$6</f>
        <v>268.10000000000002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1.91</v>
      </c>
      <c r="Q10" s="47"/>
      <c r="R10" s="47"/>
      <c r="S10" s="47"/>
      <c r="T10" s="47"/>
      <c r="U10" s="47"/>
      <c r="V10" s="47"/>
      <c r="W10" s="51">
        <f>データ!$Q$6</f>
        <v>4125</v>
      </c>
      <c r="X10" s="51"/>
      <c r="Y10" s="51"/>
      <c r="Z10" s="51"/>
      <c r="AA10" s="51"/>
      <c r="AB10" s="51"/>
      <c r="AC10" s="51"/>
      <c r="AD10" s="2"/>
      <c r="AE10" s="2"/>
      <c r="AF10" s="2"/>
      <c r="AG10" s="2"/>
      <c r="AH10" s="2"/>
      <c r="AI10" s="2"/>
      <c r="AJ10" s="2"/>
      <c r="AK10" s="2"/>
      <c r="AL10" s="51">
        <f>データ!$U$6</f>
        <v>3156</v>
      </c>
      <c r="AM10" s="51"/>
      <c r="AN10" s="51"/>
      <c r="AO10" s="51"/>
      <c r="AP10" s="51"/>
      <c r="AQ10" s="51"/>
      <c r="AR10" s="51"/>
      <c r="AS10" s="51"/>
      <c r="AT10" s="47">
        <f>データ!$V$6</f>
        <v>190.38</v>
      </c>
      <c r="AU10" s="47"/>
      <c r="AV10" s="47"/>
      <c r="AW10" s="47"/>
      <c r="AX10" s="47"/>
      <c r="AY10" s="47"/>
      <c r="AZ10" s="47"/>
      <c r="BA10" s="47"/>
      <c r="BB10" s="47">
        <f>データ!$W$6</f>
        <v>16.579999999999998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112</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ZWBkpqjzbWy350EcqHsBwXCdgevUFDjgZJ3NkFwAwf+gAmxyJSSqY/0EmiC5qIhkvVaxKKXw7Fl6y+eiFIUkZw==" saltValue="M73X+eDAhm/y9YSIe7n+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12076</v>
      </c>
      <c r="D6" s="34">
        <f t="shared" si="3"/>
        <v>47</v>
      </c>
      <c r="E6" s="34">
        <f t="shared" si="3"/>
        <v>1</v>
      </c>
      <c r="F6" s="34">
        <f t="shared" si="3"/>
        <v>0</v>
      </c>
      <c r="G6" s="34">
        <f t="shared" si="3"/>
        <v>0</v>
      </c>
      <c r="H6" s="34" t="str">
        <f t="shared" si="3"/>
        <v>北海道　帯広市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1.91</v>
      </c>
      <c r="Q6" s="35">
        <f t="shared" si="3"/>
        <v>4125</v>
      </c>
      <c r="R6" s="35">
        <f t="shared" si="3"/>
        <v>166043</v>
      </c>
      <c r="S6" s="35">
        <f t="shared" si="3"/>
        <v>619.34</v>
      </c>
      <c r="T6" s="35">
        <f t="shared" si="3"/>
        <v>268.10000000000002</v>
      </c>
      <c r="U6" s="35">
        <f t="shared" si="3"/>
        <v>3156</v>
      </c>
      <c r="V6" s="35">
        <f t="shared" si="3"/>
        <v>190.38</v>
      </c>
      <c r="W6" s="35">
        <f t="shared" si="3"/>
        <v>16.579999999999998</v>
      </c>
      <c r="X6" s="36">
        <f>IF(X7="",NA(),X7)</f>
        <v>100.68</v>
      </c>
      <c r="Y6" s="36">
        <f t="shared" ref="Y6:AG6" si="4">IF(Y7="",NA(),Y7)</f>
        <v>99.18</v>
      </c>
      <c r="Z6" s="36">
        <f t="shared" si="4"/>
        <v>117.84</v>
      </c>
      <c r="AA6" s="36">
        <f t="shared" si="4"/>
        <v>112.68</v>
      </c>
      <c r="AB6" s="36">
        <f t="shared" si="4"/>
        <v>107.86</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652.53</v>
      </c>
      <c r="BF6" s="36">
        <f t="shared" ref="BF6:BN6" si="7">IF(BF7="",NA(),BF7)</f>
        <v>695.46</v>
      </c>
      <c r="BG6" s="36">
        <f t="shared" si="7"/>
        <v>711.45</v>
      </c>
      <c r="BH6" s="36">
        <f t="shared" si="7"/>
        <v>757.09</v>
      </c>
      <c r="BI6" s="36">
        <f t="shared" si="7"/>
        <v>801.62</v>
      </c>
      <c r="BJ6" s="36">
        <f t="shared" si="7"/>
        <v>1134.67</v>
      </c>
      <c r="BK6" s="36">
        <f t="shared" si="7"/>
        <v>1144.79</v>
      </c>
      <c r="BL6" s="36">
        <f t="shared" si="7"/>
        <v>1061.58</v>
      </c>
      <c r="BM6" s="36">
        <f t="shared" si="7"/>
        <v>1007.7</v>
      </c>
      <c r="BN6" s="36">
        <f t="shared" si="7"/>
        <v>1018.52</v>
      </c>
      <c r="BO6" s="35" t="str">
        <f>IF(BO7="","",IF(BO7="-","【-】","【"&amp;SUBSTITUTE(TEXT(BO7,"#,##0.00"),"-","△")&amp;"】"))</f>
        <v>【1,084.05】</v>
      </c>
      <c r="BP6" s="36">
        <f>IF(BP7="",NA(),BP7)</f>
        <v>98.2</v>
      </c>
      <c r="BQ6" s="36">
        <f t="shared" ref="BQ6:BY6" si="8">IF(BQ7="",NA(),BQ7)</f>
        <v>97.78</v>
      </c>
      <c r="BR6" s="36">
        <f t="shared" si="8"/>
        <v>113.7</v>
      </c>
      <c r="BS6" s="36">
        <f t="shared" si="8"/>
        <v>108.42</v>
      </c>
      <c r="BT6" s="36">
        <f t="shared" si="8"/>
        <v>105.71</v>
      </c>
      <c r="BU6" s="36">
        <f t="shared" si="8"/>
        <v>40.6</v>
      </c>
      <c r="BV6" s="36">
        <f t="shared" si="8"/>
        <v>56.04</v>
      </c>
      <c r="BW6" s="36">
        <f t="shared" si="8"/>
        <v>58.52</v>
      </c>
      <c r="BX6" s="36">
        <f t="shared" si="8"/>
        <v>59.22</v>
      </c>
      <c r="BY6" s="36">
        <f t="shared" si="8"/>
        <v>58.79</v>
      </c>
      <c r="BZ6" s="35" t="str">
        <f>IF(BZ7="","",IF(BZ7="-","【-】","【"&amp;SUBSTITUTE(TEXT(BZ7,"#,##0.00"),"-","△")&amp;"】"))</f>
        <v>【53.46】</v>
      </c>
      <c r="CA6" s="36">
        <f>IF(CA7="",NA(),CA7)</f>
        <v>300.2</v>
      </c>
      <c r="CB6" s="36">
        <f t="shared" ref="CB6:CJ6" si="9">IF(CB7="",NA(),CB7)</f>
        <v>301.26</v>
      </c>
      <c r="CC6" s="36">
        <f t="shared" si="9"/>
        <v>263.58</v>
      </c>
      <c r="CD6" s="36">
        <f t="shared" si="9"/>
        <v>272.14</v>
      </c>
      <c r="CE6" s="36">
        <f t="shared" si="9"/>
        <v>280.74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15.6</v>
      </c>
      <c r="CM6" s="36">
        <f t="shared" ref="CM6:CU6" si="10">IF(CM7="",NA(),CM7)</f>
        <v>15.08</v>
      </c>
      <c r="CN6" s="36">
        <f t="shared" si="10"/>
        <v>17.329999999999998</v>
      </c>
      <c r="CO6" s="36">
        <f t="shared" si="10"/>
        <v>15.7</v>
      </c>
      <c r="CP6" s="36">
        <f t="shared" si="10"/>
        <v>15.69</v>
      </c>
      <c r="CQ6" s="36">
        <f t="shared" si="10"/>
        <v>57.29</v>
      </c>
      <c r="CR6" s="36">
        <f t="shared" si="10"/>
        <v>55.9</v>
      </c>
      <c r="CS6" s="36">
        <f t="shared" si="10"/>
        <v>57.3</v>
      </c>
      <c r="CT6" s="36">
        <f t="shared" si="10"/>
        <v>56.76</v>
      </c>
      <c r="CU6" s="36">
        <f t="shared" si="10"/>
        <v>56.04</v>
      </c>
      <c r="CV6" s="35" t="str">
        <f>IF(CV7="","",IF(CV7="-","【-】","【"&amp;SUBSTITUTE(TEXT(CV7,"#,##0.00"),"-","△")&amp;"】"))</f>
        <v>【54.90】</v>
      </c>
      <c r="CW6" s="36">
        <f>IF(CW7="",NA(),CW7)</f>
        <v>84.74</v>
      </c>
      <c r="CX6" s="36">
        <f t="shared" ref="CX6:DF6" si="11">IF(CX7="",NA(),CX7)</f>
        <v>87.98</v>
      </c>
      <c r="CY6" s="36">
        <f t="shared" si="11"/>
        <v>81.31</v>
      </c>
      <c r="CZ6" s="36">
        <f t="shared" si="11"/>
        <v>81.319999999999993</v>
      </c>
      <c r="DA6" s="36">
        <f t="shared" si="11"/>
        <v>84.02</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12076</v>
      </c>
      <c r="D7" s="38">
        <v>47</v>
      </c>
      <c r="E7" s="38">
        <v>1</v>
      </c>
      <c r="F7" s="38">
        <v>0</v>
      </c>
      <c r="G7" s="38">
        <v>0</v>
      </c>
      <c r="H7" s="38" t="s">
        <v>94</v>
      </c>
      <c r="I7" s="38" t="s">
        <v>95</v>
      </c>
      <c r="J7" s="38" t="s">
        <v>96</v>
      </c>
      <c r="K7" s="38" t="s">
        <v>97</v>
      </c>
      <c r="L7" s="38" t="s">
        <v>98</v>
      </c>
      <c r="M7" s="38" t="s">
        <v>99</v>
      </c>
      <c r="N7" s="39" t="s">
        <v>100</v>
      </c>
      <c r="O7" s="39" t="s">
        <v>101</v>
      </c>
      <c r="P7" s="39">
        <v>1.91</v>
      </c>
      <c r="Q7" s="39">
        <v>4125</v>
      </c>
      <c r="R7" s="39">
        <v>166043</v>
      </c>
      <c r="S7" s="39">
        <v>619.34</v>
      </c>
      <c r="T7" s="39">
        <v>268.10000000000002</v>
      </c>
      <c r="U7" s="39">
        <v>3156</v>
      </c>
      <c r="V7" s="39">
        <v>190.38</v>
      </c>
      <c r="W7" s="39">
        <v>16.579999999999998</v>
      </c>
      <c r="X7" s="39">
        <v>100.68</v>
      </c>
      <c r="Y7" s="39">
        <v>99.18</v>
      </c>
      <c r="Z7" s="39">
        <v>117.84</v>
      </c>
      <c r="AA7" s="39">
        <v>112.68</v>
      </c>
      <c r="AB7" s="39">
        <v>107.86</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652.53</v>
      </c>
      <c r="BF7" s="39">
        <v>695.46</v>
      </c>
      <c r="BG7" s="39">
        <v>711.45</v>
      </c>
      <c r="BH7" s="39">
        <v>757.09</v>
      </c>
      <c r="BI7" s="39">
        <v>801.62</v>
      </c>
      <c r="BJ7" s="39">
        <v>1134.67</v>
      </c>
      <c r="BK7" s="39">
        <v>1144.79</v>
      </c>
      <c r="BL7" s="39">
        <v>1061.58</v>
      </c>
      <c r="BM7" s="39">
        <v>1007.7</v>
      </c>
      <c r="BN7" s="39">
        <v>1018.52</v>
      </c>
      <c r="BO7" s="39">
        <v>1084.05</v>
      </c>
      <c r="BP7" s="39">
        <v>98.2</v>
      </c>
      <c r="BQ7" s="39">
        <v>97.78</v>
      </c>
      <c r="BR7" s="39">
        <v>113.7</v>
      </c>
      <c r="BS7" s="39">
        <v>108.42</v>
      </c>
      <c r="BT7" s="39">
        <v>105.71</v>
      </c>
      <c r="BU7" s="39">
        <v>40.6</v>
      </c>
      <c r="BV7" s="39">
        <v>56.04</v>
      </c>
      <c r="BW7" s="39">
        <v>58.52</v>
      </c>
      <c r="BX7" s="39">
        <v>59.22</v>
      </c>
      <c r="BY7" s="39">
        <v>58.79</v>
      </c>
      <c r="BZ7" s="39">
        <v>53.46</v>
      </c>
      <c r="CA7" s="39">
        <v>300.2</v>
      </c>
      <c r="CB7" s="39">
        <v>301.26</v>
      </c>
      <c r="CC7" s="39">
        <v>263.58</v>
      </c>
      <c r="CD7" s="39">
        <v>272.14</v>
      </c>
      <c r="CE7" s="39">
        <v>280.74</v>
      </c>
      <c r="CF7" s="39">
        <v>440.03</v>
      </c>
      <c r="CG7" s="39">
        <v>304.35000000000002</v>
      </c>
      <c r="CH7" s="39">
        <v>296.3</v>
      </c>
      <c r="CI7" s="39">
        <v>292.89999999999998</v>
      </c>
      <c r="CJ7" s="39">
        <v>298.25</v>
      </c>
      <c r="CK7" s="39">
        <v>300.47000000000003</v>
      </c>
      <c r="CL7" s="39">
        <v>15.6</v>
      </c>
      <c r="CM7" s="39">
        <v>15.08</v>
      </c>
      <c r="CN7" s="39">
        <v>17.329999999999998</v>
      </c>
      <c r="CO7" s="39">
        <v>15.7</v>
      </c>
      <c r="CP7" s="39">
        <v>15.69</v>
      </c>
      <c r="CQ7" s="39">
        <v>57.29</v>
      </c>
      <c r="CR7" s="39">
        <v>55.9</v>
      </c>
      <c r="CS7" s="39">
        <v>57.3</v>
      </c>
      <c r="CT7" s="39">
        <v>56.76</v>
      </c>
      <c r="CU7" s="39">
        <v>56.04</v>
      </c>
      <c r="CV7" s="39">
        <v>54.9</v>
      </c>
      <c r="CW7" s="39">
        <v>84.74</v>
      </c>
      <c r="CX7" s="39">
        <v>87.98</v>
      </c>
      <c r="CY7" s="39">
        <v>81.31</v>
      </c>
      <c r="CZ7" s="39">
        <v>81.319999999999993</v>
      </c>
      <c r="DA7" s="39">
        <v>84.02</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109</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2021-01-20T01:32:10Z</cp:lastPrinted>
  <dcterms:created xsi:type="dcterms:W3CDTF">2020-12-04T02:17:34Z</dcterms:created>
  <dcterms:modified xsi:type="dcterms:W3CDTF">2021-03-22T11:52:52Z</dcterms:modified>
  <cp:category/>
</cp:coreProperties>
</file>