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windowHeight="15720" windowWidth="29040" xWindow="-12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C38" i="10"/>
  <c r="BW37" i="10"/>
  <c r="BE37" i="10"/>
  <c r="AM37" i="10"/>
  <c r="C37" i="10"/>
  <c r="BE36" i="10"/>
  <c r="AM36" i="10"/>
  <c r="C36" i="10"/>
  <c r="BE35" i="10"/>
  <c r="BE34" i="10"/>
  <c r="C34" i="10"/>
  <c r="C35" i="10" s="1"/>
  <c r="U34" i="10" l="1"/>
  <c r="U35" i="10" s="1"/>
  <c r="U36" i="10" s="1"/>
  <c r="U37" i="10" s="1"/>
  <c r="U38"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CO34" i="10"/>
  <c r="CO35" i="10" s="1"/>
  <c r="CO36" i="10" s="1"/>
  <c r="CO37" i="10" s="1"/>
  <c r="CO38" i="10" s="1"/>
</calcChain>
</file>

<file path=xl/sharedStrings.xml><?xml version="1.0" encoding="utf-8"?>
<sst xmlns="http://schemas.openxmlformats.org/spreadsheetml/2006/main" count="1038" uniqueCount="562">
  <si>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</si>
  <si>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</si>
  <si>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</si>
  <si>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</si>
  <si>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</si>
  <si>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</si>
  <si>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</si>
  <si>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</si>
  <si>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</si>
  <si>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</si>
  <si>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</si>
  <si>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</si>
  <si>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</si>
  <si>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</si>
  <si>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</si>
  <si>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</si>
  <si>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</si>
  <si>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</si>
  <si>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</si>
  <si>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</si>
  <si>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</si>
  <si>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</si>
  <si>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</si>
  <si>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</si>
  <si>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</si>
  <si>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</si>
  <si>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</si>
  <si>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</si>
  <si>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</si>
  <si>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</si>
  <si>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</si>
  <si>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</si>
  <si>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</si>
  <si>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</si>
  <si>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</si>
  <si>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</si>
  <si>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</si>
  <si>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</si>
  <si>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</si>
  <si>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</si>
  <si>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</si>
  <si>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</si>
  <si>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</si>
  <si>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</si>
  <si>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</si>
  <si>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</si>
  <si>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</si>
  <si>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</si>
  <si>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</si>
  <si>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</si>
  <si>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</si>
  <si>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</si>
  <si>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</si>
  <si>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</si>
  <si>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</si>
  <si>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</si>
  <si>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</si>
  <si>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</si>
  <si>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</si>
  <si>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</si>
  <si>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</si>
  <si>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</si>
  <si>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</si>
  <si>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</si>
  <si>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</si>
  <si>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</si>
  <si>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</si>
  <si>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</si>
  <si>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</si>
  <si>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</si>
  <si>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</si>
  <si>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</si>
  <si>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</si>
  <si>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</si>
  <si>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</si>
  <si>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</si>
  <si>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</si>
  <si>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</si>
  <si>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</si>
  <si>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</si>
  <si>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</si>
  <si>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</si>
  <si>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</si>
  <si>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</si>
  <si>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</si>
  <si>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</si>
  <si>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</si>
  <si>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</si>
  <si>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</si>
  <si>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</si>
  <si>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</si>
  <si>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</si>
  <si>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</si>
  <si>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</si>
  <si>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帯広市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</si>
  <si>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</si>
  <si>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</si>
  <si>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</si>
  <si>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</si>
  <si>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</si>
  <si>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</si>
  <si>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</si>
  <si>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</si>
  <si>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</si>
  <si>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</si>
  <si>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</si>
  <si>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</si>
  <si>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</si>
  <si>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</si>
  <si>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</si>
  <si>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</si>
  <si>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</si>
  <si>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</si>
  <si>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</si>
  <si>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</si>
  <si>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</si>
  <si>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</si>
  <si>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</si>
  <si>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</si>
  <si>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</si>
  <si>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</si>
  <si>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</si>
  <si>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</si>
  <si>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</si>
  <si>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</si>
  <si>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</si>
  <si>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</si>
  <si>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</si>
  <si>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</si>
  <si>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</si>
  <si>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</si>
  <si>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</si>
  <si>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</si>
  <si>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</si>
  <si>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</si>
  <si>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</si>
  <si>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</si>
  <si>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</si>
  <si>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</si>
  <si>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</si>
  <si>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</si>
  <si>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</si>
  <si>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</si>
  <si>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</si>
  <si>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</si>
  <si>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</si>
  <si>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</si>
  <si>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</si>
  <si>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</si>
  <si>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</si>
  <si>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</si>
  <si>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</si>
  <si>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</si>
  <si>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</si>
  <si>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</si>
  <si>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</si>
  <si>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</si>
  <si>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</si>
  <si>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</si>
  <si>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</si>
  <si>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</si>
  <si>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</si>
  <si>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</si>
  <si>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</si>
  <si>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</si>
  <si>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</si>
  <si>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</si>
  <si>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</si>
  <si>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</si>
  <si>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</si>
  <si>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</si>
  <si>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</si>
  <si>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</si>
  <si>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</si>
  <si>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</si>
  <si>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</si>
  <si>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</si>
  <si>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</si>
  <si>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</si>
  <si>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</si>
  <si>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</si>
  <si>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</si>
  <si>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</si>
  <si>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</si>
  <si>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</si>
  <si>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</si>
  <si>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</si>
  <si>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</si>
  <si>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</si>
  <si>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</si>
  <si>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</si>
  <si>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</si>
  <si>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</si>
  <si>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</si>
  <si>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</si>
  <si>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</si>
  <si>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</si>
  <si>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</si>
  <si>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</si>
  <si>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</si>
  <si>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</si>
  <si>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</si>
  <si>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</si>
  <si>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北海道帯広市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</si>
  <si>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</si>
  <si>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</si>
  <si>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</si>
  <si>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</si>
  <si>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</si>
  <si>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</si>
  <si>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</si>
  <si>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</si>
  <si>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</si>
  <si>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</si>
  <si>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</si>
  <si>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</si>
  <si>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</si>
  <si>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</si>
  <si>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</si>
  <si>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</si>
  <si>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</si>
  <si>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</si>
  <si>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</si>
  <si>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</si>
  <si>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</si>
  <si>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</si>
  <si>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</si>
  <si>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</si>
  <si>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</si>
  <si>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</si>
  <si>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</si>
  <si>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</si>
  <si>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</si>
  <si>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</si>
  <si>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</si>
  <si>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</si>
  <si>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</si>
  <si>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</si>
  <si>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</si>
  <si>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</si>
  <si>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</si>
  <si>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</si>
  <si>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</si>
  <si>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</si>
  <si>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</si>
  <si>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</si>
  <si>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</si>
  <si>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</si>
  <si>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</si>
  <si>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</si>
  <si>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</si>
  <si>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</si>
  <si>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</si>
  <si>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</si>
  <si>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</si>
  <si>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</si>
  <si>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</si>
  <si>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</si>
  <si>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</si>
  <si>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</si>
  <si>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</si>
  <si>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</si>
  <si>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</si>
  <si>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</si>
  <si>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</si>
  <si>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</si>
  <si>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</si>
  <si>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</si>
  <si>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</si>
  <si>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</si>
  <si>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</si>
  <si>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</si>
  <si>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</si>
  <si>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</si>
  <si>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</si>
  <si>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</si>
  <si>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</si>
  <si>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</si>
  <si>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</si>
  <si>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</si>
  <si>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</si>
  <si>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</si>
  <si>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</si>
  <si>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</si>
  <si>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</si>
  <si>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</si>
  <si>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</si>
  <si>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</si>
  <si>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</si>
  <si>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</si>
  <si>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</si>
  <si>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</si>
  <si>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</si>
  <si>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</si>
  <si>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</si>
  <si>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</si>
  <si>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</si>
  <si>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</si>
  <si>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</si>
  <si>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</si>
  <si>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</si>
  <si>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</si>
  <si>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</si>
  <si>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</si>
  <si>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</si>
  <si>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</si>
  <si>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</si>
  <si>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</si>
  <si>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</si>
  <si>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</si>
  <si>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</si>
  <si>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</si>
  <si>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</si>
  <si>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</si>
  <si>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</si>
  <si>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</si>
  <si>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</si>
  <si>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</si>
  <si>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</si>
  <si>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</si>
  <si>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</si>
  <si>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</si>
  <si>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</si>
  <si>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</si>
  <si>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</si>
  <si>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</si>
  <si>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</si>
  <si>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</si>
  <si>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</si>
  <si>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</si>
  <si>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</si>
  <si>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</si>
  <si>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</si>
  <si>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</si>
  <si>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</si>
  <si>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</si>
  <si>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</si>
  <si>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</si>
  <si>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</si>
  <si>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</si>
  <si>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</si>
  <si>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</si>
  <si>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</si>
  <si>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</si>
  <si>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</si>
  <si>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</si>
  <si>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</si>
  <si>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</si>
  <si>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</si>
  <si>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</si>
  <si>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</si>
  <si>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</si>
  <si>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</si>
  <si>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</si>
  <si>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北海道帯広市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</si>
  <si>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</si>
  <si>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</si>
  <si>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</si>
  <si>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</si>
  <si>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</si>
  <si>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</si>
  <si>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</si>
  <si>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</si>
  <si>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</si>
  <si>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</si>
  <si>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</si>
  <si>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</si>
  <si>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</si>
  <si>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</si>
  <si>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</si>
  <si>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</si>
  <si>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</si>
  <si>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</si>
  <si>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</si>
  <si>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</si>
  <si>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中島霊園事業会計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</si>
  <si>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</si>
  <si>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</si>
  <si>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</si>
  <si>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</si>
  <si>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</si>
  <si>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</si>
  <si>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</si>
  <si>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</si>
  <si>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</si>
  <si>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</si>
  <si>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</si>
  <si>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</si>
  <si>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</si>
  <si>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</si>
  <si>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後期高齢者医療会計</t>
    <phoneticPr fontId="5"/>
  </si>
  <si>
    <t>介護保険会計</t>
    <phoneticPr fontId="5"/>
  </si>
  <si>
    <t>ばんえい競馬会計</t>
    <phoneticPr fontId="5"/>
  </si>
  <si>
    <t>駐車場事業会計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</si>
  <si>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</si>
  <si>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</si>
  <si>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</si>
  <si>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</si>
  <si>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</si>
  <si>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</si>
  <si>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</si>
  <si>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</si>
  <si>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</si>
  <si>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</si>
  <si>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</si>
  <si>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</si>
  <si>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</si>
  <si>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</si>
  <si>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</si>
  <si>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</si>
  <si>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</si>
  <si>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</si>
  <si>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</si>
  <si>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</si>
  <si>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</si>
  <si>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</si>
  <si>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</si>
  <si>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</si>
  <si>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</si>
  <si>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</si>
  <si>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</si>
  <si>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</si>
  <si>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</si>
  <si>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</si>
  <si>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</si>
  <si>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</si>
  <si>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</si>
  <si>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</si>
  <si>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</si>
  <si>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</si>
  <si>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</si>
  <si>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</si>
  <si>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</si>
  <si>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</si>
  <si>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</si>
  <si>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</si>
  <si>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</si>
  <si>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</si>
  <si>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</si>
  <si>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</si>
  <si>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</si>
  <si>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</si>
  <si>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</si>
  <si>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</si>
  <si>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</si>
  <si>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</si>
  <si>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</si>
  <si>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</si>
  <si>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</si>
  <si>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</si>
  <si>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</si>
  <si>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</si>
  <si>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</si>
  <si>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</si>
  <si>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</si>
  <si>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</si>
  <si>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</si>
  <si>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</si>
  <si>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</si>
  <si>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</si>
  <si>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</si>
  <si>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</si>
  <si>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</si>
  <si>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</si>
  <si>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</si>
  <si>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</si>
  <si>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</si>
  <si>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</si>
  <si>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</si>
  <si>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</si>
  <si>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</si>
  <si>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</si>
  <si>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</si>
  <si>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</si>
  <si>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</si>
  <si>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</si>
  <si>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</si>
  <si>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</si>
  <si>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</si>
  <si>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</si>
  <si>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</si>
  <si>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</si>
  <si>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</si>
  <si>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</si>
  <si>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</si>
  <si>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</si>
  <si>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</si>
  <si>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</si>
  <si>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</si>
  <si>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</si>
  <si>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</si>
  <si>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</si>
  <si>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</si>
  <si>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</si>
  <si>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</si>
  <si>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</si>
  <si>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</si>
  <si>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</si>
  <si>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</si>
  <si>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</si>
  <si>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</si>
  <si>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</si>
  <si>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</si>
  <si>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</si>
  <si>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</si>
  <si>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</si>
  <si>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</si>
  <si>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</si>
  <si>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</si>
  <si>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</si>
  <si>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</si>
  <si>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</si>
  <si>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</si>
  <si>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</si>
  <si>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</si>
  <si>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</si>
  <si>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</si>
  <si>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</si>
  <si>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</si>
  <si>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</si>
  <si>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</si>
  <si>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</si>
  <si>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</si>
  <si>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</si>
  <si>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</si>
  <si>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</si>
  <si>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</si>
  <si>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</si>
  <si>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</si>
  <si>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</si>
  <si>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</si>
  <si>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</si>
  <si>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</si>
  <si>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下水道事業会計</t>
  </si>
  <si>
    <t>一般会計</t>
  </si>
  <si>
    <t>介護保険会計</t>
  </si>
  <si>
    <t>ばんえい競馬会計</t>
  </si>
  <si>
    <t>後期高齢者医療会計</t>
  </si>
  <si>
    <t>国民健康保険会計</t>
  </si>
  <si>
    <t>駐車場事業会計</t>
  </si>
  <si>
    <t>その他会計（赤字）</t>
  </si>
  <si>
    <t>その他会計（黒字）</t>
  </si>
  <si>
    <t>R02</t>
    <phoneticPr fontId="5"/>
  </si>
  <si>
    <t>R03</t>
    <phoneticPr fontId="5"/>
  </si>
  <si>
    <t>R04</t>
    <phoneticPr fontId="5"/>
  </si>
  <si>
    <t>R05</t>
    <phoneticPr fontId="5"/>
  </si>
  <si>
    <t>R06</t>
    <phoneticPr fontId="5"/>
  </si>
  <si>
    <t>公共施設等整備保全基金</t>
    <rPh sb="0" eb="2">
      <t>コウキョウ</t>
    </rPh>
    <rPh sb="2" eb="4">
      <t>シセツ</t>
    </rPh>
    <rPh sb="4" eb="5">
      <t>ナド</t>
    </rPh>
    <rPh sb="5" eb="7">
      <t>セイビ</t>
    </rPh>
    <rPh sb="7" eb="9">
      <t>ホゼン</t>
    </rPh>
    <rPh sb="9" eb="11">
      <t>キキン</t>
    </rPh>
    <phoneticPr fontId="5"/>
  </si>
  <si>
    <t>廃棄物処理施設整備基金</t>
    <rPh sb="0" eb="3">
      <t>ハイキブツ</t>
    </rPh>
    <rPh sb="3" eb="5">
      <t>ショリ</t>
    </rPh>
    <rPh sb="5" eb="7">
      <t>シセツ</t>
    </rPh>
    <rPh sb="7" eb="9">
      <t>セイビ</t>
    </rPh>
    <rPh sb="9" eb="11">
      <t>キキン</t>
    </rPh>
    <phoneticPr fontId="2"/>
  </si>
  <si>
    <t>商工観光振興基金</t>
    <rPh sb="0" eb="2">
      <t>ショウコウ</t>
    </rPh>
    <rPh sb="2" eb="4">
      <t>カンコウ</t>
    </rPh>
    <rPh sb="4" eb="6">
      <t>シンコウ</t>
    </rPh>
    <rPh sb="6" eb="8">
      <t>キキン</t>
    </rPh>
    <phoneticPr fontId="2"/>
  </si>
  <si>
    <t>おびひろ動物園ゆめ基金</t>
    <rPh sb="4" eb="7">
      <t>ドウブツエン</t>
    </rPh>
    <rPh sb="9" eb="11">
      <t>キキン</t>
    </rPh>
    <phoneticPr fontId="2"/>
  </si>
  <si>
    <t>こども学校応援基金</t>
    <rPh sb="3" eb="5">
      <t>ガッコウ</t>
    </rPh>
    <rPh sb="5" eb="7">
      <t>オウエン</t>
    </rPh>
    <rPh sb="7" eb="9">
      <t>キキン</t>
    </rPh>
    <phoneticPr fontId="2"/>
  </si>
  <si>
    <t>-</t>
    <phoneticPr fontId="2"/>
  </si>
  <si>
    <t>-</t>
    <phoneticPr fontId="2"/>
  </si>
  <si>
    <t>とかち広域消防事務組合</t>
    <rPh sb="3" eb="5">
      <t>コウイキ</t>
    </rPh>
    <rPh sb="5" eb="7">
      <t>ショウボウ</t>
    </rPh>
    <rPh sb="7" eb="9">
      <t>ジム</t>
    </rPh>
    <rPh sb="9" eb="11">
      <t>クミアイ</t>
    </rPh>
    <phoneticPr fontId="2"/>
  </si>
  <si>
    <t>十勝圏複合事務組合</t>
    <rPh sb="0" eb="2">
      <t>トカチ</t>
    </rPh>
    <rPh sb="2" eb="3">
      <t>ケン</t>
    </rPh>
    <rPh sb="3" eb="5">
      <t>フクゴウ</t>
    </rPh>
    <rPh sb="5" eb="7">
      <t>ジム</t>
    </rPh>
    <rPh sb="7" eb="9">
      <t>クミアイ</t>
    </rPh>
    <phoneticPr fontId="2"/>
  </si>
  <si>
    <t>十勝中部広域水道企業団</t>
    <rPh sb="0" eb="2">
      <t>トカチ</t>
    </rPh>
    <rPh sb="2" eb="4">
      <t>チュウブ</t>
    </rPh>
    <rPh sb="4" eb="6">
      <t>コウイキ</t>
    </rPh>
    <rPh sb="6" eb="8">
      <t>スイドウ</t>
    </rPh>
    <rPh sb="8" eb="10">
      <t>キギョウ</t>
    </rPh>
    <rPh sb="10" eb="11">
      <t>ダン</t>
    </rPh>
    <phoneticPr fontId="2"/>
  </si>
  <si>
    <t>帯広市休日夜間急病対策協会</t>
    <rPh sb="0" eb="3">
      <t>オビヒロシ</t>
    </rPh>
    <rPh sb="3" eb="5">
      <t>キュウジツ</t>
    </rPh>
    <rPh sb="5" eb="7">
      <t>ヤカン</t>
    </rPh>
    <rPh sb="7" eb="9">
      <t>キュウビョウ</t>
    </rPh>
    <rPh sb="9" eb="11">
      <t>タイサク</t>
    </rPh>
    <rPh sb="11" eb="13">
      <t>キョウカイ</t>
    </rPh>
    <phoneticPr fontId="2"/>
  </si>
  <si>
    <t>帯広市文化スポーツ振興財団</t>
    <rPh sb="0" eb="3">
      <t>オビヒロシ</t>
    </rPh>
    <rPh sb="3" eb="5">
      <t>ブンカ</t>
    </rPh>
    <rPh sb="9" eb="11">
      <t>シンコウ</t>
    </rPh>
    <rPh sb="11" eb="13">
      <t>ザイダン</t>
    </rPh>
    <phoneticPr fontId="2"/>
  </si>
  <si>
    <t>帯広市農業振興公社</t>
    <rPh sb="0" eb="3">
      <t>オビヒロシ</t>
    </rPh>
    <rPh sb="3" eb="5">
      <t>ノウギョウ</t>
    </rPh>
    <rPh sb="5" eb="7">
      <t>シンコウ</t>
    </rPh>
    <rPh sb="7" eb="9">
      <t>コウシャ</t>
    </rPh>
    <phoneticPr fontId="2"/>
  </si>
  <si>
    <t>帯広市土地開発公社</t>
    <rPh sb="0" eb="3">
      <t>オビヒロシ</t>
    </rPh>
    <rPh sb="3" eb="5">
      <t>トチ</t>
    </rPh>
    <rPh sb="5" eb="7">
      <t>カイハツ</t>
    </rPh>
    <rPh sb="7" eb="9">
      <t>コウシャ</t>
    </rPh>
    <phoneticPr fontId="2"/>
  </si>
  <si>
    <t>ばんえい十勝</t>
    <rPh sb="4" eb="6">
      <t>トカチ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</si>
</sst>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42898</c:v>
                </c:pt>
                <c:pt idx="1">
                  <c:v>57604</c:v>
                </c:pt>
                <c:pt idx="2">
                  <c:v>58103</c:v>
                </c:pt>
                <c:pt idx="3">
                  <c:v>56415</c:v>
                </c:pt>
                <c:pt idx="4">
                  <c:v>75407</c:v>
                </c:pt>
              </c:numCache>
            </c:numRef>
          </c:val>
          <c:smooth val="0"/>
          <c:extLst>
            <c:ext xmlns:c16="http://schemas.microsoft.com/office/drawing/2014/chart" uri="{C3380CC4-5D6E-409C-BE32-E72D297353CC}">
              <c16:uniqueId val="{00000000-04EB-4779-BE0A-A8280EC1C5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46637</c:v>
                </c:pt>
                <c:pt idx="1">
                  <c:v>53382</c:v>
                </c:pt>
                <c:pt idx="2">
                  <c:v>32079</c:v>
                </c:pt>
                <c:pt idx="3">
                  <c:v>39850</c:v>
                </c:pt>
                <c:pt idx="4">
                  <c:v>59114</c:v>
                </c:pt>
              </c:numCache>
            </c:numRef>
          </c:val>
          <c:smooth val="0"/>
          <c:extLst>
            <c:ext xmlns:c16="http://schemas.microsoft.com/office/drawing/2014/chart" uri="{C3380CC4-5D6E-409C-BE32-E72D297353CC}">
              <c16:uniqueId val="{00000001-04EB-4779-BE0A-A8280EC1C5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3.05</c:v>
                </c:pt>
                <c:pt idx="1">
                  <c:v>5.25</c:v>
                </c:pt>
                <c:pt idx="2">
                  <c:v>4.76</c:v>
                </c:pt>
                <c:pt idx="3">
                  <c:v>3.4</c:v>
                </c:pt>
                <c:pt idx="4">
                  <c:v>3</c:v>
                </c:pt>
              </c:numCache>
            </c:numRef>
          </c:val>
          <c:extLst>
            <c:ext xmlns:c16="http://schemas.microsoft.com/office/drawing/2014/chart" uri="{C3380CC4-5D6E-409C-BE32-E72D297353CC}">
              <c16:uniqueId val="{00000000-FC00-47DB-A203-21A3526B00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c:v>
                </c:pt>
                <c:pt idx="1">
                  <c:v>3.91</c:v>
                </c:pt>
                <c:pt idx="2">
                  <c:v>6.88</c:v>
                </c:pt>
                <c:pt idx="3">
                  <c:v>9.5299999999999994</c:v>
                </c:pt>
                <c:pt idx="4">
                  <c:v>12.11</c:v>
                </c:pt>
              </c:numCache>
            </c:numRef>
          </c:val>
          <c:extLst>
            <c:ext xmlns:c16="http://schemas.microsoft.com/office/drawing/2014/chart" uri="{C3380CC4-5D6E-409C-BE32-E72D297353CC}">
              <c16:uniqueId val="{00000001-FC00-47DB-A203-21A3526B00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2.63</c:v>
                </c:pt>
                <c:pt idx="1">
                  <c:v>3.77</c:v>
                </c:pt>
                <c:pt idx="2">
                  <c:v>2.33</c:v>
                </c:pt>
                <c:pt idx="3">
                  <c:v>1.39</c:v>
                </c:pt>
                <c:pt idx="4">
                  <c:v>2.31</c:v>
                </c:pt>
              </c:numCache>
            </c:numRef>
          </c:val>
          <c:smooth val="0"/>
          <c:extLst>
            <c:ext xmlns:c16="http://schemas.microsoft.com/office/drawing/2014/chart" uri="{C3380CC4-5D6E-409C-BE32-E72D297353CC}">
              <c16:uniqueId val="{00000002-FC00-47DB-A203-21A3526B00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B0D-49D5-AEDA-8F894FCFE0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0D-49D5-AEDA-8F894FCFE0F9}"/>
            </c:ext>
          </c:extLst>
        </c:ser>
        <c:ser>
          <c:idx val="2"/>
          <c:order val="2"/>
          <c:tx>
            <c:strRef>
              <c:f>データシート!$A$29</c:f>
              <c:strCache>
                <c:ptCount val="1"/>
                <c:pt idx="0">
                  <c:v>駐車場事業会計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B0D-49D5-AEDA-8F894FCFE0F9}"/>
            </c:ext>
          </c:extLst>
        </c:ser>
        <c:ser>
          <c:idx val="3"/>
          <c:order val="3"/>
          <c:tx>
            <c:strRef>
              <c:f>データシート!$A$30</c:f>
              <c:strCache>
                <c:ptCount val="1"/>
                <c:pt idx="0">
                  <c:v>国民健康保険会計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0.48</c:v>
                </c:pt>
                <c:pt idx="2">
                  <c:v>#N/A</c:v>
                </c:pt>
                <c:pt idx="3">
                  <c:v>0.21</c:v>
                </c:pt>
                <c:pt idx="4">
                  <c:v>#N/A</c:v>
                </c:pt>
                <c:pt idx="5">
                  <c:v>0.28000000000000003</c:v>
                </c:pt>
                <c:pt idx="6">
                  <c:v>#N/A</c:v>
                </c:pt>
                <c:pt idx="7">
                  <c:v>0.17</c:v>
                </c:pt>
                <c:pt idx="8">
                  <c:v>#N/A</c:v>
                </c:pt>
                <c:pt idx="9">
                  <c:v>0.03</c:v>
                </c:pt>
              </c:numCache>
            </c:numRef>
          </c:val>
          <c:extLst>
            <c:ext xmlns:c16="http://schemas.microsoft.com/office/drawing/2014/chart" uri="{C3380CC4-5D6E-409C-BE32-E72D297353CC}">
              <c16:uniqueId val="{00000003-FB0D-49D5-AEDA-8F894FCFE0F9}"/>
            </c:ext>
          </c:extLst>
        </c:ser>
        <c:ser>
          <c:idx val="4"/>
          <c:order val="4"/>
          <c:tx>
            <c:strRef>
              <c:f>データシート!$A$31</c:f>
              <c:strCache>
                <c:ptCount val="1"/>
                <c:pt idx="0">
                  <c:v>後期高齢者医療会計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0.22</c:v>
                </c:pt>
                <c:pt idx="2">
                  <c:v>#N/A</c:v>
                </c:pt>
                <c:pt idx="3">
                  <c:v>0.21</c:v>
                </c:pt>
                <c:pt idx="4">
                  <c:v>#N/A</c:v>
                </c:pt>
                <c:pt idx="5">
                  <c:v>0.23</c:v>
                </c:pt>
                <c:pt idx="6">
                  <c:v>#N/A</c:v>
                </c:pt>
                <c:pt idx="7">
                  <c:v>0.24</c:v>
                </c:pt>
                <c:pt idx="8">
                  <c:v>#N/A</c:v>
                </c:pt>
                <c:pt idx="9">
                  <c:v>0.27</c:v>
                </c:pt>
              </c:numCache>
            </c:numRef>
          </c:val>
          <c:extLst>
            <c:ext xmlns:c16="http://schemas.microsoft.com/office/drawing/2014/chart" uri="{C3380CC4-5D6E-409C-BE32-E72D297353CC}">
              <c16:uniqueId val="{00000004-FB0D-49D5-AEDA-8F894FCFE0F9}"/>
            </c:ext>
          </c:extLst>
        </c:ser>
        <c:ser>
          <c:idx val="5"/>
          <c:order val="5"/>
          <c:tx>
            <c:strRef>
              <c:f>データシート!$A$32</c:f>
              <c:strCache>
                <c:ptCount val="1"/>
                <c:pt idx="0">
                  <c:v>ばんえい競馬会計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0.85</c:v>
                </c:pt>
                <c:pt idx="2">
                  <c:v>#N/A</c:v>
                </c:pt>
                <c:pt idx="3">
                  <c:v>0.36</c:v>
                </c:pt>
                <c:pt idx="4">
                  <c:v>#N/A</c:v>
                </c:pt>
                <c:pt idx="5">
                  <c:v>0.31</c:v>
                </c:pt>
                <c:pt idx="6">
                  <c:v>#N/A</c:v>
                </c:pt>
                <c:pt idx="7">
                  <c:v>0.3</c:v>
                </c:pt>
                <c:pt idx="8">
                  <c:v>#N/A</c:v>
                </c:pt>
                <c:pt idx="9">
                  <c:v>0.43</c:v>
                </c:pt>
              </c:numCache>
            </c:numRef>
          </c:val>
          <c:extLst>
            <c:ext xmlns:c16="http://schemas.microsoft.com/office/drawing/2014/chart" uri="{C3380CC4-5D6E-409C-BE32-E72D297353CC}">
              <c16:uniqueId val="{00000005-FB0D-49D5-AEDA-8F894FCFE0F9}"/>
            </c:ext>
          </c:extLst>
        </c:ser>
        <c:ser>
          <c:idx val="6"/>
          <c:order val="6"/>
          <c:tx>
            <c:strRef>
              <c:f>データシート!$A$33</c:f>
              <c:strCache>
                <c:ptCount val="1"/>
                <c:pt idx="0">
                  <c:v>介護保険会計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1.1499999999999999</c:v>
                </c:pt>
                <c:pt idx="2">
                  <c:v>#N/A</c:v>
                </c:pt>
                <c:pt idx="3">
                  <c:v>1.1499999999999999</c:v>
                </c:pt>
                <c:pt idx="4">
                  <c:v>#N/A</c:v>
                </c:pt>
                <c:pt idx="5">
                  <c:v>1.58</c:v>
                </c:pt>
                <c:pt idx="6">
                  <c:v>#N/A</c:v>
                </c:pt>
                <c:pt idx="7">
                  <c:v>1.26</c:v>
                </c:pt>
                <c:pt idx="8">
                  <c:v>#N/A</c:v>
                </c:pt>
                <c:pt idx="9">
                  <c:v>1.46</c:v>
                </c:pt>
              </c:numCache>
            </c:numRef>
          </c:val>
          <c:extLst>
            <c:ext xmlns:c16="http://schemas.microsoft.com/office/drawing/2014/chart" uri="{C3380CC4-5D6E-409C-BE32-E72D297353CC}">
              <c16:uniqueId val="{00000006-FB0D-49D5-AEDA-8F894FCFE0F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3.05</c:v>
                </c:pt>
                <c:pt idx="2">
                  <c:v>#N/A</c:v>
                </c:pt>
                <c:pt idx="3">
                  <c:v>5.25</c:v>
                </c:pt>
                <c:pt idx="4">
                  <c:v>#N/A</c:v>
                </c:pt>
                <c:pt idx="5">
                  <c:v>4.76</c:v>
                </c:pt>
                <c:pt idx="6">
                  <c:v>#N/A</c:v>
                </c:pt>
                <c:pt idx="7">
                  <c:v>3.39</c:v>
                </c:pt>
                <c:pt idx="8">
                  <c:v>#N/A</c:v>
                </c:pt>
                <c:pt idx="9">
                  <c:v>2.99</c:v>
                </c:pt>
              </c:numCache>
            </c:numRef>
          </c:val>
          <c:extLst>
            <c:ext xmlns:c16="http://schemas.microsoft.com/office/drawing/2014/chart" uri="{C3380CC4-5D6E-409C-BE32-E72D297353CC}">
              <c16:uniqueId val="{00000007-FB0D-49D5-AEDA-8F894FCFE0F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3.22</c:v>
                </c:pt>
                <c:pt idx="2">
                  <c:v>#N/A</c:v>
                </c:pt>
                <c:pt idx="3">
                  <c:v>3.51</c:v>
                </c:pt>
                <c:pt idx="4">
                  <c:v>#N/A</c:v>
                </c:pt>
                <c:pt idx="5">
                  <c:v>3.36</c:v>
                </c:pt>
                <c:pt idx="6">
                  <c:v>#N/A</c:v>
                </c:pt>
                <c:pt idx="7">
                  <c:v>3.46</c:v>
                </c:pt>
                <c:pt idx="8">
                  <c:v>#N/A</c:v>
                </c:pt>
                <c:pt idx="9">
                  <c:v>4.79</c:v>
                </c:pt>
              </c:numCache>
            </c:numRef>
          </c:val>
          <c:extLst>
            <c:ext xmlns:c16="http://schemas.microsoft.com/office/drawing/2014/chart" uri="{C3380CC4-5D6E-409C-BE32-E72D297353CC}">
              <c16:uniqueId val="{00000008-FB0D-49D5-AEDA-8F894FCFE0F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c:v>
                </c:pt>
                <c:pt idx="2">
                  <c:v>#N/A</c:v>
                </c:pt>
                <c:pt idx="3">
                  <c:v>5.52</c:v>
                </c:pt>
                <c:pt idx="4">
                  <c:v>#N/A</c:v>
                </c:pt>
                <c:pt idx="5">
                  <c:v>5.41</c:v>
                </c:pt>
                <c:pt idx="6">
                  <c:v>#N/A</c:v>
                </c:pt>
                <c:pt idx="7">
                  <c:v>5.16</c:v>
                </c:pt>
                <c:pt idx="8">
                  <c:v>#N/A</c:v>
                </c:pt>
                <c:pt idx="9">
                  <c:v>5</c:v>
                </c:pt>
              </c:numCache>
            </c:numRef>
          </c:val>
          <c:extLst>
            <c:ext xmlns:c16="http://schemas.microsoft.com/office/drawing/2014/chart" uri="{C3380CC4-5D6E-409C-BE32-E72D297353CC}">
              <c16:uniqueId val="{00000009-FB0D-49D5-AEDA-8F894FCFE0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7263</c:v>
                </c:pt>
                <c:pt idx="5">
                  <c:v>7168</c:v>
                </c:pt>
                <c:pt idx="8">
                  <c:v>6925</c:v>
                </c:pt>
                <c:pt idx="11">
                  <c:v>6728</c:v>
                </c:pt>
                <c:pt idx="14">
                  <c:v>6515</c:v>
                </c:pt>
              </c:numCache>
            </c:numRef>
          </c:val>
          <c:extLst>
            <c:ext xmlns:c16="http://schemas.microsoft.com/office/drawing/2014/chart" uri="{C3380CC4-5D6E-409C-BE32-E72D297353CC}">
              <c16:uniqueId val="{00000000-890B-4903-8811-B93ACC4E49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890B-4903-8811-B93ACC4E49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674</c:v>
                </c:pt>
                <c:pt idx="3">
                  <c:v>674</c:v>
                </c:pt>
                <c:pt idx="6">
                  <c:v>648</c:v>
                </c:pt>
                <c:pt idx="9">
                  <c:v>615</c:v>
                </c:pt>
                <c:pt idx="12">
                  <c:v>585</c:v>
                </c:pt>
              </c:numCache>
            </c:numRef>
          </c:val>
          <c:extLst>
            <c:ext xmlns:c16="http://schemas.microsoft.com/office/drawing/2014/chart" uri="{C3380CC4-5D6E-409C-BE32-E72D297353CC}">
              <c16:uniqueId val="{00000002-890B-4903-8811-B93ACC4E49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205</c:v>
                </c:pt>
                <c:pt idx="3">
                  <c:v>200</c:v>
                </c:pt>
                <c:pt idx="6">
                  <c:v>251</c:v>
                </c:pt>
                <c:pt idx="9">
                  <c:v>251</c:v>
                </c:pt>
                <c:pt idx="12">
                  <c:v>282</c:v>
                </c:pt>
              </c:numCache>
            </c:numRef>
          </c:val>
          <c:extLst>
            <c:ext xmlns:c16="http://schemas.microsoft.com/office/drawing/2014/chart" uri="{C3380CC4-5D6E-409C-BE32-E72D297353CC}">
              <c16:uniqueId val="{00000003-890B-4903-8811-B93ACC4E49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1034</c:v>
                </c:pt>
                <c:pt idx="3">
                  <c:v>1018</c:v>
                </c:pt>
                <c:pt idx="6">
                  <c:v>1004</c:v>
                </c:pt>
                <c:pt idx="9">
                  <c:v>981</c:v>
                </c:pt>
                <c:pt idx="12">
                  <c:v>954</c:v>
                </c:pt>
              </c:numCache>
            </c:numRef>
          </c:val>
          <c:extLst>
            <c:ext xmlns:c16="http://schemas.microsoft.com/office/drawing/2014/chart" uri="{C3380CC4-5D6E-409C-BE32-E72D297353CC}">
              <c16:uniqueId val="{00000004-890B-4903-8811-B93ACC4E49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13</c:v>
                </c:pt>
                <c:pt idx="6">
                  <c:v>0</c:v>
                </c:pt>
                <c:pt idx="9">
                  <c:v>0</c:v>
                </c:pt>
                <c:pt idx="12">
                  <c:v>0</c:v>
                </c:pt>
              </c:numCache>
            </c:numRef>
          </c:val>
          <c:extLst>
            <c:ext xmlns:c16="http://schemas.microsoft.com/office/drawing/2014/chart" uri="{C3380CC4-5D6E-409C-BE32-E72D297353CC}">
              <c16:uniqueId val="{00000005-890B-4903-8811-B93ACC4E49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0B-4903-8811-B93ACC4E49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8487</c:v>
                </c:pt>
                <c:pt idx="3">
                  <c:v>8335</c:v>
                </c:pt>
                <c:pt idx="6">
                  <c:v>8160</c:v>
                </c:pt>
                <c:pt idx="9">
                  <c:v>8056</c:v>
                </c:pt>
                <c:pt idx="12">
                  <c:v>7821</c:v>
                </c:pt>
              </c:numCache>
            </c:numRef>
          </c:val>
          <c:extLst>
            <c:ext xmlns:c16="http://schemas.microsoft.com/office/drawing/2014/chart" uri="{C3380CC4-5D6E-409C-BE32-E72D297353CC}">
              <c16:uniqueId val="{00000007-890B-4903-8811-B93ACC4E497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3137</c:v>
                </c:pt>
                <c:pt idx="2">
                  <c:v>#N/A</c:v>
                </c:pt>
                <c:pt idx="3">
                  <c:v>#N/A</c:v>
                </c:pt>
                <c:pt idx="4">
                  <c:v>3072</c:v>
                </c:pt>
                <c:pt idx="5">
                  <c:v>#N/A</c:v>
                </c:pt>
                <c:pt idx="6">
                  <c:v>#N/A</c:v>
                </c:pt>
                <c:pt idx="7">
                  <c:v>3138</c:v>
                </c:pt>
                <c:pt idx="8">
                  <c:v>#N/A</c:v>
                </c:pt>
                <c:pt idx="9">
                  <c:v>#N/A</c:v>
                </c:pt>
                <c:pt idx="10">
                  <c:v>3176</c:v>
                </c:pt>
                <c:pt idx="11">
                  <c:v>#N/A</c:v>
                </c:pt>
                <c:pt idx="12">
                  <c:v>#N/A</c:v>
                </c:pt>
                <c:pt idx="13">
                  <c:v>3127</c:v>
                </c:pt>
                <c:pt idx="14">
                  <c:v>#N/A</c:v>
                </c:pt>
              </c:numCache>
            </c:numRef>
          </c:val>
          <c:smooth val="0"/>
          <c:extLst>
            <c:ext xmlns:c16="http://schemas.microsoft.com/office/drawing/2014/chart" uri="{C3380CC4-5D6E-409C-BE32-E72D297353CC}">
              <c16:uniqueId val="{00000008-890B-4903-8811-B93ACC4E497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51641</c:v>
                </c:pt>
                <c:pt idx="5">
                  <c:v>50055</c:v>
                </c:pt>
                <c:pt idx="8">
                  <c:v>47265</c:v>
                </c:pt>
                <c:pt idx="11">
                  <c:v>44774</c:v>
                </c:pt>
                <c:pt idx="14">
                  <c:v>41953</c:v>
                </c:pt>
              </c:numCache>
            </c:numRef>
          </c:val>
          <c:extLst>
            <c:ext xmlns:c16="http://schemas.microsoft.com/office/drawing/2014/chart" uri="{C3380CC4-5D6E-409C-BE32-E72D297353CC}">
              <c16:uniqueId val="{00000000-36AE-4368-80BE-F863F90235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20011</c:v>
                </c:pt>
                <c:pt idx="5">
                  <c:v>19652</c:v>
                </c:pt>
                <c:pt idx="8">
                  <c:v>19948</c:v>
                </c:pt>
                <c:pt idx="11">
                  <c:v>19761</c:v>
                </c:pt>
                <c:pt idx="14">
                  <c:v>20673</c:v>
                </c:pt>
              </c:numCache>
            </c:numRef>
          </c:val>
          <c:extLst>
            <c:ext xmlns:c16="http://schemas.microsoft.com/office/drawing/2014/chart" uri="{C3380CC4-5D6E-409C-BE32-E72D297353CC}">
              <c16:uniqueId val="{00000001-36AE-4368-80BE-F863F90235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10750</c:v>
                </c:pt>
                <c:pt idx="5">
                  <c:v>13052</c:v>
                </c:pt>
                <c:pt idx="8">
                  <c:v>16498</c:v>
                </c:pt>
                <c:pt idx="11">
                  <c:v>19942</c:v>
                </c:pt>
                <c:pt idx="14">
                  <c:v>24868</c:v>
                </c:pt>
              </c:numCache>
            </c:numRef>
          </c:val>
          <c:extLst>
            <c:ext xmlns:c16="http://schemas.microsoft.com/office/drawing/2014/chart" uri="{C3380CC4-5D6E-409C-BE32-E72D297353CC}">
              <c16:uniqueId val="{00000002-36AE-4368-80BE-F863F90235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AE-4368-80BE-F863F90235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AE-4368-80BE-F863F90235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AE-4368-80BE-F863F90235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7720</c:v>
                </c:pt>
                <c:pt idx="3">
                  <c:v>7730</c:v>
                </c:pt>
                <c:pt idx="6">
                  <c:v>7703</c:v>
                </c:pt>
                <c:pt idx="9">
                  <c:v>7724</c:v>
                </c:pt>
                <c:pt idx="12">
                  <c:v>8402</c:v>
                </c:pt>
              </c:numCache>
            </c:numRef>
          </c:val>
          <c:extLst>
            <c:ext xmlns:c16="http://schemas.microsoft.com/office/drawing/2014/chart" uri="{C3380CC4-5D6E-409C-BE32-E72D297353CC}">
              <c16:uniqueId val="{00000006-36AE-4368-80BE-F863F90235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1819</c:v>
                </c:pt>
                <c:pt idx="3">
                  <c:v>1638</c:v>
                </c:pt>
                <c:pt idx="6">
                  <c:v>1394</c:v>
                </c:pt>
                <c:pt idx="9">
                  <c:v>1282</c:v>
                </c:pt>
                <c:pt idx="12">
                  <c:v>1034</c:v>
                </c:pt>
              </c:numCache>
            </c:numRef>
          </c:val>
          <c:extLst>
            <c:ext xmlns:c16="http://schemas.microsoft.com/office/drawing/2014/chart" uri="{C3380CC4-5D6E-409C-BE32-E72D297353CC}">
              <c16:uniqueId val="{00000007-36AE-4368-80BE-F863F90235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8186</c:v>
                </c:pt>
                <c:pt idx="3">
                  <c:v>8241</c:v>
                </c:pt>
                <c:pt idx="6">
                  <c:v>8435</c:v>
                </c:pt>
                <c:pt idx="9">
                  <c:v>8605</c:v>
                </c:pt>
                <c:pt idx="12">
                  <c:v>8810</c:v>
                </c:pt>
              </c:numCache>
            </c:numRef>
          </c:val>
          <c:extLst>
            <c:ext xmlns:c16="http://schemas.microsoft.com/office/drawing/2014/chart" uri="{C3380CC4-5D6E-409C-BE32-E72D297353CC}">
              <c16:uniqueId val="{00000008-36AE-4368-80BE-F863F90235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8152</c:v>
                </c:pt>
                <c:pt idx="3">
                  <c:v>7545</c:v>
                </c:pt>
                <c:pt idx="6">
                  <c:v>7138</c:v>
                </c:pt>
                <c:pt idx="9">
                  <c:v>6475</c:v>
                </c:pt>
                <c:pt idx="12">
                  <c:v>6166</c:v>
                </c:pt>
              </c:numCache>
            </c:numRef>
          </c:val>
          <c:extLst>
            <c:ext xmlns:c16="http://schemas.microsoft.com/office/drawing/2014/chart" uri="{C3380CC4-5D6E-409C-BE32-E72D297353CC}">
              <c16:uniqueId val="{00000009-36AE-4368-80BE-F863F90235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82305</c:v>
                </c:pt>
                <c:pt idx="3">
                  <c:v>78330</c:v>
                </c:pt>
                <c:pt idx="6">
                  <c:v>73379</c:v>
                </c:pt>
                <c:pt idx="9">
                  <c:v>68908</c:v>
                </c:pt>
                <c:pt idx="12">
                  <c:v>67100</c:v>
                </c:pt>
              </c:numCache>
            </c:numRef>
          </c:val>
          <c:extLst>
            <c:ext xmlns:c16="http://schemas.microsoft.com/office/drawing/2014/chart" uri="{C3380CC4-5D6E-409C-BE32-E72D297353CC}">
              <c16:uniqueId val="{0000000A-36AE-4368-80BE-F863F90235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25780</c:v>
                </c:pt>
                <c:pt idx="2">
                  <c:v>#N/A</c:v>
                </c:pt>
                <c:pt idx="3">
                  <c:v>#N/A</c:v>
                </c:pt>
                <c:pt idx="4">
                  <c:v>20724</c:v>
                </c:pt>
                <c:pt idx="5">
                  <c:v>#N/A</c:v>
                </c:pt>
                <c:pt idx="6">
                  <c:v>#N/A</c:v>
                </c:pt>
                <c:pt idx="7">
                  <c:v>14338</c:v>
                </c:pt>
                <c:pt idx="8">
                  <c:v>#N/A</c:v>
                </c:pt>
                <c:pt idx="9">
                  <c:v>#N/A</c:v>
                </c:pt>
                <c:pt idx="10">
                  <c:v>8516</c:v>
                </c:pt>
                <c:pt idx="11">
                  <c:v>#N/A</c:v>
                </c:pt>
                <c:pt idx="12">
                  <c:v>#N/A</c:v>
                </c:pt>
                <c:pt idx="13">
                  <c:v>4019</c:v>
                </c:pt>
                <c:pt idx="14">
                  <c:v>#N/A</c:v>
                </c:pt>
              </c:numCache>
            </c:numRef>
          </c:val>
          <c:smooth val="0"/>
          <c:extLst>
            <c:ext xmlns:c16="http://schemas.microsoft.com/office/drawing/2014/chart" uri="{C3380CC4-5D6E-409C-BE32-E72D297353CC}">
              <c16:uniqueId val="{0000000B-36AE-4368-80BE-F863F90235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2911</c:v>
                </c:pt>
                <c:pt idx="1">
                  <c:v>4068</c:v>
                </c:pt>
                <c:pt idx="2">
                  <c:v>5222</c:v>
                </c:pt>
              </c:numCache>
            </c:numRef>
          </c:val>
          <c:extLst>
            <c:ext xmlns:c16="http://schemas.microsoft.com/office/drawing/2014/chart" uri="{C3380CC4-5D6E-409C-BE32-E72D297353CC}">
              <c16:uniqueId val="{00000000-E7E8-451C-9538-57411F5318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1</c:v>
                </c:pt>
                <c:pt idx="2">
                  <c:v>0</c:v>
                </c:pt>
              </c:numCache>
            </c:numRef>
          </c:val>
          <c:extLst>
            <c:ext xmlns:c16="http://schemas.microsoft.com/office/drawing/2014/chart" uri="{C3380CC4-5D6E-409C-BE32-E72D297353CC}">
              <c16:uniqueId val="{00000001-E7E8-451C-9538-57411F5318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5546</c:v>
                </c:pt>
                <c:pt idx="1">
                  <c:v>6132</c:v>
                </c:pt>
                <c:pt idx="2">
                  <c:v>8282</c:v>
                </c:pt>
              </c:numCache>
            </c:numRef>
          </c:val>
          <c:extLst>
            <c:ext xmlns:c16="http://schemas.microsoft.com/office/drawing/2014/chart" uri="{C3380CC4-5D6E-409C-BE32-E72D297353CC}">
              <c16:uniqueId val="{00000002-E7E8-451C-9538-57411F5318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北海道帯広市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令和６年度決算に基づく実質公債費比率は８．２％となっており、前年度決算と同様になった</a:t>
          </a:r>
        </a:p>
        <a:p>
          <a:r>
            <a:rPr kumimoji="1" lang="ja-JP" altLang="en-US" sz="1400">
              <a:latin typeface="ＭＳ ゴシック" pitchFamily="49" charset="-128"/>
              <a:ea typeface="ＭＳ ゴシック" pitchFamily="49" charset="-128"/>
            </a:rPr>
            <a:t>　地方債の計画的な発行による元利償還金の減少により維持されているため、引き続き健全な財政運営に努めていく。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平成２６年度以降、減債基金を償還財源とする地方債を発行しておらず、償還も終了している。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北海道帯広市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令和６年度決算に基づく将来負担比率は地方債残高をはじめとした将来負担額の減少により１０．３％となっており、前年度決算の２２．２％に比べて１１．９ポイント改善した。</a:t>
          </a:r>
        </a:p>
        <a:p>
          <a:r>
            <a:rPr kumimoji="1" lang="ja-JP" altLang="en-US" sz="1400">
              <a:latin typeface="ＭＳ ゴシック" pitchFamily="49" charset="-128"/>
              <a:ea typeface="ＭＳ ゴシック" pitchFamily="49" charset="-128"/>
            </a:rPr>
            <a:t>　今後も将来負担額が累増することのないよう健全な財政運営に努めていく。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北海道帯広市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積立総額は７４億７，９００万円となり、前年度対比で５４億１，５００万円増加した。また、取崩総額についても、４１億７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７００万円となり、前年度対比で３８億５，６００万円増加している。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も取崩額も前年度対比で増額している要因としては、ふるさと納税の利用増加に伴う財源の硬直化が生じている中、年度間の不均衡を調整するための財政マネジメントツールの一つとして有効に活用していくため、令和６年４月に基金を再編し、残額の積み替え等を行ったことがあげ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再編に伴う残高の積み替えを除いた積立額は、決算剰余金が減少したことで財政調整基金への積立てが２億２，１００万円減少したが、十勝圏複合事務組合より、新中間処理施設等の整備に伴う基金の分配があったことなどにより、前年度対比で２０億８００万円増加した。取崩額は、施設整備のために新設した公共施設等整備保全基金の取り崩しなどにより、７億７，０００万円となり、前年度対比で４億５，０００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基金全体の年度末残高は前年度対比で３３億２００万円増加した。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各基金条例で定めている設置目的に沿って、積み立て及び取り崩しを行っていく。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令和６年度末現在で積立額の多い上位５基金について記載。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・公共施設等整備保全基金：公共施設等の整備・保全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令和６年４月１日新設。同日に廃止した高等教育整備基金の一部を積み替え。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・廃棄物処理施設整備基金：廃棄物処理施設（十勝１９市町村で共同整備する新中間処理施設等）の整備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令和６年４月１日新設。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・商工観光振興基金　　　：商工業及び観光事業の振興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・おびひろ動物園ゆめ基金：おびひろ動物園の動物展示施設等の整備及び動物の購入</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・こども学校応援基金　　：学校教育の振興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令和６年４月１日に教育振興基金とこども学校応援地域基金を統合。</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勝圏複合事務組合より、十勝１９市町村で共同整備する新中間処理施設等の整備に伴う基金の分配があり、廃棄物処理施設整備基金を新設したことなどにより、その他特定目的金全体として、前年度対比で２１億５，０００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各基金条例に定めている設置目的に沿って、積み立て及び取り崩しを行っていく。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決算剰余金から７億２，５００万円、普通交付税再算定において追加交付された令和７年度及び令和８年度の臨時財政対策債の元利償還分２億４，４００万円を積み立てたことに加え、高等教育整備基金の廃止に伴い基金残高のうち３億円を積替えたことなどにより、残高は前年度対比で１１億５，４００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経済事情の変動や災害による財源不足、大規模な建設事業等に対する備えとなるものであることから、今後も決算剰余金等の積み立て等を行いながら、残高の維持・確保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４月１日に新設した公共施設等整備保全基金の設置目的に、減債基金の目的である市債の償還財源への充当機能を持たせているため、基金の活用が市債償還額のみと限定的な減債基金は令和６年４月１日付で廃止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160,810
159,280
619.34
101,144,030
99,842,658
1,292,090
43,103,884
67,100,314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過去５年間で高齢者人口の増加等により基準財政需要額は増加傾向にあるが、市税収入が増加していることで基準財政収入額も増加しているため財政力指数は横ばいで推移している。</a:t>
          </a:r>
        </a:p>
        <a:p>
          <a:r>
            <a:rPr kumimoji="1" lang="ja-JP" altLang="en-US" sz="1300">
              <a:latin typeface="ＭＳ Ｐゴシック" panose="020B0600070205080204" pitchFamily="50" charset="-128"/>
              <a:ea typeface="ＭＳ Ｐゴシック" panose="020B0600070205080204" pitchFamily="50" charset="-128"/>
            </a:rPr>
            <a:t>　類似団体と比較すると、市税収入が多いため、平均を０．０５ポイント上回っている。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今後も、収納率を高める取り組みや、産業振興などにより税収の確保を図りながら財政力の強化に努めていく。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42</xdr:row>
      <xdr:rowOff>25400</xdr:rowOff>
    </xdr:from>
    <xdr:to>
      <xdr:col>23</xdr:col>
      <xdr:colOff>133350</xdr:colOff>
      <xdr:row>45</xdr:row>
      <xdr:rowOff>41910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7226300"/>
          <a:ext cx="0" cy="530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13987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41910</xdr:rowOff>
    </xdr:from>
    <xdr:to>
      <xdr:col>24</xdr:col>
      <xdr:colOff>12700</xdr:colOff>
      <xdr:row>45</xdr:row>
      <xdr:rowOff>41910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111777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25400</xdr:rowOff>
    </xdr:from>
    <xdr:to>
      <xdr:col>24</xdr:col>
      <xdr:colOff>12700</xdr:colOff>
      <xdr:row>42</xdr:row>
      <xdr:rowOff>25400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16527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38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92710</xdr:rowOff>
    </xdr:from>
    <xdr:to>
      <xdr:col>19</xdr:col>
      <xdr:colOff>184150</xdr:colOff>
      <xdr:row>44</xdr:row>
      <xdr:rowOff>22860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44450</xdr:rowOff>
    </xdr:from>
    <xdr:to>
      <xdr:col>15</xdr:col>
      <xdr:colOff>133350</xdr:colOff>
      <xdr:row>43</xdr:row>
      <xdr:rowOff>146050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42</xdr:row>
      <xdr:rowOff>25400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92710</xdr:rowOff>
    </xdr:from>
    <xdr:to>
      <xdr:col>11</xdr:col>
      <xdr:colOff>82550</xdr:colOff>
      <xdr:row>44</xdr:row>
      <xdr:rowOff>22860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人事院勧告に準じた給料及び職員手当の改定等による人件費の増加や大雪による除雪経費の増加の影響を受け、前年度対比で１．７ポイント悪化しているものの、類似団体平均よりも３．０ポイント低い比率となっている。</a:t>
          </a:r>
        </a:p>
        <a:p>
          <a:r>
            <a:rPr kumimoji="1" lang="ja-JP" altLang="en-US" sz="1300">
              <a:latin typeface="ＭＳ Ｐゴシック" panose="020B0600070205080204" pitchFamily="50" charset="-128"/>
              <a:ea typeface="ＭＳ Ｐゴシック" panose="020B0600070205080204" pitchFamily="50" charset="-128"/>
            </a:rPr>
            <a:t>　今後も行財政運営改革の取組を通じ、市税収入の確保や、業務の効率化を図るなどして、健全な財政運営に努めていく。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96308</xdr:rowOff>
    </xdr:from>
    <xdr:to>
      <xdr:col>23</xdr:col>
      <xdr:colOff>133350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11858"/>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11235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5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96308</xdr:rowOff>
    </xdr:from>
    <xdr:to>
      <xdr:col>24</xdr:col>
      <xdr:colOff>12700</xdr:colOff>
      <xdr:row>59</xdr:row>
      <xdr:rowOff>96308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1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97367</xdr:rowOff>
    </xdr:from>
    <xdr:to>
      <xdr:col>23</xdr:col>
      <xdr:colOff>133350</xdr:colOff>
      <xdr:row>59</xdr:row>
      <xdr:rowOff>96308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9870017"/>
          <a:ext cx="8382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106485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3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134408</xdr:rowOff>
    </xdr:from>
    <xdr:to>
      <xdr:col>23</xdr:col>
      <xdr:colOff>184150</xdr:colOff>
      <xdr:row>63</xdr:row>
      <xdr:rowOff>64558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97367</xdr:rowOff>
    </xdr:from>
    <xdr:to>
      <xdr:col>19</xdr:col>
      <xdr:colOff>133350</xdr:colOff>
      <xdr:row>57</xdr:row>
      <xdr:rowOff>137583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98700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137583</xdr:rowOff>
    </xdr:from>
    <xdr:to>
      <xdr:col>15</xdr:col>
      <xdr:colOff>82550</xdr:colOff>
      <xdr:row>58</xdr:row>
      <xdr:rowOff>6350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99102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84667</xdr:rowOff>
    </xdr:from>
    <xdr:to>
      <xdr:col>15</xdr:col>
      <xdr:colOff>133350</xdr:colOff>
      <xdr:row>62</xdr:row>
      <xdr:rowOff>14817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171044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6350</xdr:rowOff>
    </xdr:from>
    <xdr:to>
      <xdr:col>11</xdr:col>
      <xdr:colOff>31750</xdr:colOff>
      <xdr:row>59</xdr:row>
      <xdr:rowOff>76200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995045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5292</xdr:rowOff>
    </xdr:from>
    <xdr:to>
      <xdr:col>11</xdr:col>
      <xdr:colOff>82550</xdr:colOff>
      <xdr:row>59</xdr:row>
      <xdr:rowOff>106892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1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91669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20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24342</xdr:rowOff>
    </xdr:from>
    <xdr:to>
      <xdr:col>7</xdr:col>
      <xdr:colOff>31750</xdr:colOff>
      <xdr:row>61</xdr:row>
      <xdr:rowOff>125942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110719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45508</xdr:rowOff>
    </xdr:from>
    <xdr:to>
      <xdr:col>23</xdr:col>
      <xdr:colOff>184150</xdr:colOff>
      <xdr:row>59</xdr:row>
      <xdr:rowOff>147108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138235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8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46567</xdr:rowOff>
    </xdr:from>
    <xdr:to>
      <xdr:col>19</xdr:col>
      <xdr:colOff>184150</xdr:colOff>
      <xdr:row>57</xdr:row>
      <xdr:rowOff>148167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981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55</xdr:row>
      <xdr:rowOff>158344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588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86783</xdr:rowOff>
    </xdr:from>
    <xdr:to>
      <xdr:col>15</xdr:col>
      <xdr:colOff>133350</xdr:colOff>
      <xdr:row>58</xdr:row>
      <xdr:rowOff>16933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985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27110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62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127000</xdr:rowOff>
    </xdr:from>
    <xdr:to>
      <xdr:col>11</xdr:col>
      <xdr:colOff>82550</xdr:colOff>
      <xdr:row>58</xdr:row>
      <xdr:rowOff>57150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67327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25400</xdr:rowOff>
    </xdr:from>
    <xdr:to>
      <xdr:col>7</xdr:col>
      <xdr:colOff>31750</xdr:colOff>
      <xdr:row>59</xdr:row>
      <xdr:rowOff>127000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137177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人事院勧告に伴う給与改定や会計年度任用職員への勤勉手当の支給が開始したことにより人件費が増加し、また、大雪による除雪経費の増加により維持補修費も増加しているため、前年度対比で大幅に増加しているが、類似団体平均では下回っている。</a:t>
          </a:r>
        </a:p>
        <a:p>
          <a:r>
            <a:rPr kumimoji="1" lang="ja-JP" altLang="en-US" sz="1300">
              <a:latin typeface="ＭＳ Ｐゴシック" panose="020B0600070205080204" pitchFamily="50" charset="-128"/>
              <a:ea typeface="ＭＳ Ｐゴシック" panose="020B0600070205080204" pitchFamily="50" charset="-128"/>
            </a:rPr>
            <a:t>　昨今の、物価・人件費高騰も考慮し、職員の定数管理・給与の適正化などにより、引き続き抑制に努めながら、公共施設の管理・運営など、民間でも実施可能な部分については指定管理者制度の導入拡大の検討を進め、効率的な運用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56854</xdr:rowOff>
    </xdr:from>
    <xdr:to>
      <xdr:col>23</xdr:col>
      <xdr:colOff>133350</xdr:colOff>
      <xdr:row>88</xdr:row>
      <xdr:rowOff>152743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4304"/>
          <a:ext cx="0" cy="1296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124820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1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152743</xdr:rowOff>
    </xdr:from>
    <xdr:to>
      <xdr:col>24</xdr:col>
      <xdr:colOff>12700</xdr:colOff>
      <xdr:row>88</xdr:row>
      <xdr:rowOff>152743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143231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56854</xdr:rowOff>
    </xdr:from>
    <xdr:to>
      <xdr:col>24</xdr:col>
      <xdr:colOff>12700</xdr:colOff>
      <xdr:row>81</xdr:row>
      <xdr:rowOff>56854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72561</xdr:rowOff>
    </xdr:from>
    <xdr:to>
      <xdr:col>23</xdr:col>
      <xdr:colOff>133350</xdr:colOff>
      <xdr:row>81</xdr:row>
      <xdr:rowOff>56854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788561"/>
          <a:ext cx="838200" cy="15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102249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32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130172</xdr:rowOff>
    </xdr:from>
    <xdr:to>
      <xdr:col>23</xdr:col>
      <xdr:colOff>184150</xdr:colOff>
      <xdr:row>84</xdr:row>
      <xdr:rowOff>60322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6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72561</xdr:rowOff>
    </xdr:from>
    <xdr:to>
      <xdr:col>19</xdr:col>
      <xdr:colOff>133350</xdr:colOff>
      <xdr:row>80</xdr:row>
      <xdr:rowOff>92227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788561"/>
          <a:ext cx="889000" cy="1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148518</xdr:rowOff>
    </xdr:from>
    <xdr:to>
      <xdr:col>19</xdr:col>
      <xdr:colOff>184150</xdr:colOff>
      <xdr:row>83</xdr:row>
      <xdr:rowOff>78668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63445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93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22165</xdr:rowOff>
    </xdr:from>
    <xdr:to>
      <xdr:col>15</xdr:col>
      <xdr:colOff>82550</xdr:colOff>
      <xdr:row>80</xdr:row>
      <xdr:rowOff>92227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738165"/>
          <a:ext cx="889000" cy="7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141658</xdr:rowOff>
    </xdr:from>
    <xdr:to>
      <xdr:col>15</xdr:col>
      <xdr:colOff>133350</xdr:colOff>
      <xdr:row>83</xdr:row>
      <xdr:rowOff>71808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0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56585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8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139409</xdr:rowOff>
    </xdr:from>
    <xdr:to>
      <xdr:col>11</xdr:col>
      <xdr:colOff>31750</xdr:colOff>
      <xdr:row>80</xdr:row>
      <xdr:rowOff>22165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683959"/>
          <a:ext cx="889000" cy="5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75048</xdr:rowOff>
    </xdr:from>
    <xdr:to>
      <xdr:col>11</xdr:col>
      <xdr:colOff>82550</xdr:colOff>
      <xdr:row>82</xdr:row>
      <xdr:rowOff>5198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161425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48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59790</xdr:rowOff>
    </xdr:from>
    <xdr:to>
      <xdr:col>7</xdr:col>
      <xdr:colOff>31750</xdr:colOff>
      <xdr:row>79</xdr:row>
      <xdr:rowOff>161390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60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37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6054</xdr:rowOff>
    </xdr:from>
    <xdr:to>
      <xdr:col>23</xdr:col>
      <xdr:colOff>184150</xdr:colOff>
      <xdr:row>81</xdr:row>
      <xdr:rowOff>107654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9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98781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21761</xdr:rowOff>
    </xdr:from>
    <xdr:to>
      <xdr:col>19</xdr:col>
      <xdr:colOff>184150</xdr:colOff>
      <xdr:row>80</xdr:row>
      <xdr:rowOff>123361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7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133538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50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41427</xdr:rowOff>
    </xdr:from>
    <xdr:to>
      <xdr:col>15</xdr:col>
      <xdr:colOff>133350</xdr:colOff>
      <xdr:row>80</xdr:row>
      <xdr:rowOff>143027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7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153204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526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142815</xdr:rowOff>
    </xdr:from>
    <xdr:to>
      <xdr:col>11</xdr:col>
      <xdr:colOff>82550</xdr:colOff>
      <xdr:row>80</xdr:row>
      <xdr:rowOff>72965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83142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56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88609</xdr:rowOff>
    </xdr:from>
    <xdr:to>
      <xdr:col>7</xdr:col>
      <xdr:colOff>31750</xdr:colOff>
      <xdr:row>80</xdr:row>
      <xdr:rowOff>18759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3536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類似団体平均に比べ１．９ポイント高い、９９．１となっており、前年度の９９．０と比べ０．１ポイント増加している。</a:t>
          </a:r>
        </a:p>
        <a:p>
          <a:r>
            <a:rPr kumimoji="1" lang="ja-JP" altLang="en-US" sz="1300">
              <a:latin typeface="ＭＳ Ｐゴシック" panose="020B0600070205080204" pitchFamily="50" charset="-128"/>
              <a:ea typeface="ＭＳ Ｐゴシック" panose="020B0600070205080204" pitchFamily="50" charset="-128"/>
            </a:rPr>
            <a:t>　主な変動要因としては、昇任者の若年化や経験年数階層変動が挙げられる。今後も人件費全体の抑制に努めていく。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24130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8110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24130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876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48261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876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48261</xdr:rowOff>
    </xdr:from>
    <xdr:to>
      <xdr:col>72</xdr:col>
      <xdr:colOff>203200</xdr:colOff>
      <xdr:row>88</xdr:row>
      <xdr:rowOff>96520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358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53339</xdr:rowOff>
    </xdr:from>
    <xdr:to>
      <xdr:col>73</xdr:col>
      <xdr:colOff>44450</xdr:colOff>
      <xdr:row>85</xdr:row>
      <xdr:rowOff>154939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165116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96520</xdr:rowOff>
    </xdr:from>
    <xdr:to>
      <xdr:col>68</xdr:col>
      <xdr:colOff>152400</xdr:colOff>
      <xdr:row>89</xdr:row>
      <xdr:rowOff>45720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841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48261</xdr:rowOff>
    </xdr:from>
    <xdr:to>
      <xdr:col>64</xdr:col>
      <xdr:colOff>152400</xdr:colOff>
      <xdr:row>87</xdr:row>
      <xdr:rowOff>149861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160038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40657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168911</xdr:rowOff>
    </xdr:from>
    <xdr:to>
      <xdr:col>73</xdr:col>
      <xdr:colOff>44450</xdr:colOff>
      <xdr:row>88</xdr:row>
      <xdr:rowOff>99061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45720</xdr:rowOff>
    </xdr:from>
    <xdr:to>
      <xdr:col>68</xdr:col>
      <xdr:colOff>203200</xdr:colOff>
      <xdr:row>88</xdr:row>
      <xdr:rowOff>147320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132097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166370</xdr:rowOff>
    </xdr:from>
    <xdr:to>
      <xdr:col>64</xdr:col>
      <xdr:colOff>152400</xdr:colOff>
      <xdr:row>89</xdr:row>
      <xdr:rowOff>96520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81297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令和６年度は前年対比で０．０８ポイント上昇したが、全国平均及び北海道平均の上昇幅より低い水準に留まっている。</a:t>
          </a:r>
        </a:p>
        <a:p>
          <a:r>
            <a:rPr kumimoji="1" lang="ja-JP" altLang="en-US" sz="1300">
              <a:latin typeface="ＭＳ Ｐゴシック" panose="020B0600070205080204" pitchFamily="50" charset="-128"/>
              <a:ea typeface="ＭＳ Ｐゴシック" panose="020B0600070205080204" pitchFamily="50" charset="-128"/>
            </a:rPr>
            <a:t>　今後も、持続可能なまちづくりに向け、事業の見直しや効率化を図りながら、適正な定員管理に努めていく。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62</xdr:row>
      <xdr:rowOff>68580</xdr:rowOff>
    </xdr:from>
    <xdr:to>
      <xdr:col>81</xdr:col>
      <xdr:colOff>44450</xdr:colOff>
      <xdr:row>66</xdr:row>
      <xdr:rowOff>162983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698480"/>
          <a:ext cx="0" cy="7802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154957</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44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62</xdr:row>
      <xdr:rowOff>68580</xdr:rowOff>
    </xdr:from>
    <xdr:to>
      <xdr:col>81</xdr:col>
      <xdr:colOff>133350</xdr:colOff>
      <xdr:row>62</xdr:row>
      <xdr:rowOff>68580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6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47413</xdr:rowOff>
    </xdr:from>
    <xdr:to>
      <xdr:col>81</xdr:col>
      <xdr:colOff>44450</xdr:colOff>
      <xdr:row>64</xdr:row>
      <xdr:rowOff>111760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02021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41081</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1013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69004</xdr:rowOff>
    </xdr:from>
    <xdr:to>
      <xdr:col>81</xdr:col>
      <xdr:colOff>95250</xdr:colOff>
      <xdr:row>64</xdr:row>
      <xdr:rowOff>170604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39370</xdr:rowOff>
    </xdr:from>
    <xdr:to>
      <xdr:col>77</xdr:col>
      <xdr:colOff>44450</xdr:colOff>
      <xdr:row>64</xdr:row>
      <xdr:rowOff>47413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01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95673</xdr:rowOff>
    </xdr:from>
    <xdr:to>
      <xdr:col>77</xdr:col>
      <xdr:colOff>95250</xdr:colOff>
      <xdr:row>64</xdr:row>
      <xdr:rowOff>25823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36000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6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23283</xdr:rowOff>
    </xdr:from>
    <xdr:to>
      <xdr:col>72</xdr:col>
      <xdr:colOff>203200</xdr:colOff>
      <xdr:row>64</xdr:row>
      <xdr:rowOff>39370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9960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39370</xdr:rowOff>
    </xdr:from>
    <xdr:to>
      <xdr:col>73</xdr:col>
      <xdr:colOff>44450</xdr:colOff>
      <xdr:row>63</xdr:row>
      <xdr:rowOff>140970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151147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170604</xdr:rowOff>
    </xdr:from>
    <xdr:to>
      <xdr:col>68</xdr:col>
      <xdr:colOff>152400</xdr:colOff>
      <xdr:row>64</xdr:row>
      <xdr:rowOff>23283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9719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146473</xdr:rowOff>
    </xdr:from>
    <xdr:to>
      <xdr:col>68</xdr:col>
      <xdr:colOff>203200</xdr:colOff>
      <xdr:row>63</xdr:row>
      <xdr:rowOff>76623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86800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52070</xdr:rowOff>
    </xdr:from>
    <xdr:to>
      <xdr:col>64</xdr:col>
      <xdr:colOff>152400</xdr:colOff>
      <xdr:row>58</xdr:row>
      <xdr:rowOff>153670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163847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60960</xdr:rowOff>
    </xdr:from>
    <xdr:to>
      <xdr:col>81</xdr:col>
      <xdr:colOff>95250</xdr:colOff>
      <xdr:row>64</xdr:row>
      <xdr:rowOff>162560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77487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168063</xdr:rowOff>
    </xdr:from>
    <xdr:to>
      <xdr:col>77</xdr:col>
      <xdr:colOff>95250</xdr:colOff>
      <xdr:row>64</xdr:row>
      <xdr:rowOff>98213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82990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160020</xdr:rowOff>
    </xdr:from>
    <xdr:to>
      <xdr:col>73</xdr:col>
      <xdr:colOff>44450</xdr:colOff>
      <xdr:row>64</xdr:row>
      <xdr:rowOff>90170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74947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143933</xdr:rowOff>
    </xdr:from>
    <xdr:to>
      <xdr:col>68</xdr:col>
      <xdr:colOff>203200</xdr:colOff>
      <xdr:row>64</xdr:row>
      <xdr:rowOff>74083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58860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119804</xdr:rowOff>
    </xdr:from>
    <xdr:to>
      <xdr:col>64</xdr:col>
      <xdr:colOff>152400</xdr:colOff>
      <xdr:row>64</xdr:row>
      <xdr:rowOff>49954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34731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実質公債費比率は前年度と同様になっている。類似団体と比較すると依然高い値を示しているが、類似団体平均は増加傾向で推移している一方、当市は微減傾向で推移しているため、計画的な市債借入の効果が現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今後も計画的な市債発行に努め、健全な財政運営を行っていく。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39</xdr:row>
      <xdr:rowOff>160565</xdr:rowOff>
    </xdr:from>
    <xdr:to>
      <xdr:col>81</xdr:col>
      <xdr:colOff>44450</xdr:colOff>
      <xdr:row>44</xdr:row>
      <xdr:rowOff>27215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847115"/>
          <a:ext cx="0" cy="7239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170742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27215</xdr:rowOff>
    </xdr:from>
    <xdr:to>
      <xdr:col>81</xdr:col>
      <xdr:colOff>133350</xdr:colOff>
      <xdr:row>44</xdr:row>
      <xdr:rowOff>27215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75492</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39</xdr:row>
      <xdr:rowOff>160565</xdr:rowOff>
    </xdr:from>
    <xdr:to>
      <xdr:col>81</xdr:col>
      <xdr:colOff>133350</xdr:colOff>
      <xdr:row>39</xdr:row>
      <xdr:rowOff>160565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847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27215</xdr:rowOff>
    </xdr:from>
    <xdr:to>
      <xdr:col>81</xdr:col>
      <xdr:colOff>44450</xdr:colOff>
      <xdr:row>44</xdr:row>
      <xdr:rowOff>27215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128105</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111578</xdr:rowOff>
    </xdr:from>
    <xdr:to>
      <xdr:col>81</xdr:col>
      <xdr:colOff>95250</xdr:colOff>
      <xdr:row>42</xdr:row>
      <xdr:rowOff>41728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27215</xdr:rowOff>
    </xdr:from>
    <xdr:to>
      <xdr:col>77</xdr:col>
      <xdr:colOff>44450</xdr:colOff>
      <xdr:row>44</xdr:row>
      <xdr:rowOff>61685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42635</xdr:rowOff>
    </xdr:from>
    <xdr:to>
      <xdr:col>77</xdr:col>
      <xdr:colOff>95250</xdr:colOff>
      <xdr:row>41</xdr:row>
      <xdr:rowOff>144235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154412</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61685</xdr:rowOff>
    </xdr:from>
    <xdr:to>
      <xdr:col>72</xdr:col>
      <xdr:colOff>203200</xdr:colOff>
      <xdr:row>44</xdr:row>
      <xdr:rowOff>96157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6054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96157</xdr:rowOff>
    </xdr:from>
    <xdr:to>
      <xdr:col>68</xdr:col>
      <xdr:colOff>152400</xdr:colOff>
      <xdr:row>45</xdr:row>
      <xdr:rowOff>28122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639957"/>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50999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106136</xdr:rowOff>
    </xdr:from>
    <xdr:to>
      <xdr:col>64</xdr:col>
      <xdr:colOff>152400</xdr:colOff>
      <xdr:row>36</xdr:row>
      <xdr:rowOff>36286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1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46463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58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147865</xdr:rowOff>
    </xdr:from>
    <xdr:to>
      <xdr:col>81</xdr:col>
      <xdr:colOff>95250</xdr:colOff>
      <xdr:row>44</xdr:row>
      <xdr:rowOff>78015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43742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147865</xdr:rowOff>
    </xdr:from>
    <xdr:to>
      <xdr:col>77</xdr:col>
      <xdr:colOff>95250</xdr:colOff>
      <xdr:row>44</xdr:row>
      <xdr:rowOff>78015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62792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10885</xdr:rowOff>
    </xdr:from>
    <xdr:to>
      <xdr:col>73</xdr:col>
      <xdr:colOff>44450</xdr:colOff>
      <xdr:row>44</xdr:row>
      <xdr:rowOff>112485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97262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45357</xdr:rowOff>
    </xdr:from>
    <xdr:to>
      <xdr:col>68</xdr:col>
      <xdr:colOff>203200</xdr:colOff>
      <xdr:row>44</xdr:row>
      <xdr:rowOff>146957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131734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148772</xdr:rowOff>
    </xdr:from>
    <xdr:to>
      <xdr:col>64</xdr:col>
      <xdr:colOff>152400</xdr:colOff>
      <xdr:row>45</xdr:row>
      <xdr:rowOff>78922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63699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対比で１１．９ポイントの改善となった。類似団体に比べて比率が高い状況が続いているが、これは過去に公共施設の整備等、積極的な投資を行ったことにより市債残高が大きくなっているためである。</a:t>
          </a:r>
        </a:p>
        <a:p>
          <a:r>
            <a:rPr kumimoji="1" lang="ja-JP" altLang="en-US" sz="1300">
              <a:latin typeface="ＭＳ Ｐゴシック" panose="020B0600070205080204" pitchFamily="50" charset="-128"/>
              <a:ea typeface="ＭＳ Ｐゴシック" panose="020B0600070205080204" pitchFamily="50" charset="-128"/>
            </a:rPr>
            <a:t>　近年は計画的な市債発行により市債残高は減少傾向にあり、今後も計画的な市債発行に努め、健全な財政運営を行っていく。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19</xdr:row>
      <xdr:rowOff>98425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9853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70502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32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98425</xdr:rowOff>
    </xdr:from>
    <xdr:to>
      <xdr:col>81</xdr:col>
      <xdr:colOff>133350</xdr:colOff>
      <xdr:row>19</xdr:row>
      <xdr:rowOff>98425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35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6033</xdr:rowOff>
    </xdr:from>
    <xdr:to>
      <xdr:col>81</xdr:col>
      <xdr:colOff>44450</xdr:colOff>
      <xdr:row>16</xdr:row>
      <xdr:rowOff>73872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77783"/>
          <a:ext cx="838200" cy="23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73872</xdr:rowOff>
    </xdr:from>
    <xdr:to>
      <xdr:col>77</xdr:col>
      <xdr:colOff>44450</xdr:colOff>
      <xdr:row>18</xdr:row>
      <xdr:rowOff>48683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17072"/>
          <a:ext cx="889000" cy="3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48683</xdr:rowOff>
    </xdr:from>
    <xdr:to>
      <xdr:col>72</xdr:col>
      <xdr:colOff>203200</xdr:colOff>
      <xdr:row>20</xdr:row>
      <xdr:rowOff>35560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34783"/>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35560</xdr:rowOff>
    </xdr:from>
    <xdr:to>
      <xdr:col>68</xdr:col>
      <xdr:colOff>152400</xdr:colOff>
      <xdr:row>22</xdr:row>
      <xdr:rowOff>10372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464560"/>
          <a:ext cx="889000" cy="31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106574</xdr:rowOff>
    </xdr:from>
    <xdr:to>
      <xdr:col>68</xdr:col>
      <xdr:colOff>203200</xdr:colOff>
      <xdr:row>15</xdr:row>
      <xdr:rowOff>36724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46901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7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43709</xdr:rowOff>
    </xdr:from>
    <xdr:to>
      <xdr:col>64</xdr:col>
      <xdr:colOff>152400</xdr:colOff>
      <xdr:row>15</xdr:row>
      <xdr:rowOff>145309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1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155486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8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126683</xdr:rowOff>
    </xdr:from>
    <xdr:to>
      <xdr:col>81</xdr:col>
      <xdr:colOff>95250</xdr:colOff>
      <xdr:row>15</xdr:row>
      <xdr:rowOff>56833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2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98760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9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23072</xdr:rowOff>
    </xdr:from>
    <xdr:to>
      <xdr:col>77</xdr:col>
      <xdr:colOff>95250</xdr:colOff>
      <xdr:row>16</xdr:row>
      <xdr:rowOff>124672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6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109449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52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169333</xdr:rowOff>
    </xdr:from>
    <xdr:to>
      <xdr:col>73</xdr:col>
      <xdr:colOff>44450</xdr:colOff>
      <xdr:row>18</xdr:row>
      <xdr:rowOff>99483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8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84260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7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156210</xdr:rowOff>
    </xdr:from>
    <xdr:to>
      <xdr:col>68</xdr:col>
      <xdr:colOff>203200</xdr:colOff>
      <xdr:row>20</xdr:row>
      <xdr:rowOff>86360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71137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50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131022</xdr:rowOff>
    </xdr:from>
    <xdr:to>
      <xdr:col>64</xdr:col>
      <xdr:colOff>152400</xdr:colOff>
      <xdr:row>22</xdr:row>
      <xdr:rowOff>61172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73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45949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81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160,810
159,280
619.34
101,144,030
99,842,658
1,292,090
43,103,884
67,100,314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令和２年度の会計年度任用職員制度導入以降、経常経費充当一般財源等は高水準だったものの、市税収入の増加等により経常一般財源が増加していたため低下傾向にあったが、令和６年度は人事院勧告に準じた給与改定や会計年度任用職員への勤勉手当の支給が開始したことなどにより前年度対比で１．３ポイント上昇した。</a:t>
          </a:r>
        </a:p>
        <a:p>
          <a:r>
            <a:rPr kumimoji="1" lang="ja-JP" altLang="en-US" sz="1150">
              <a:latin typeface="ＭＳ Ｐゴシック" panose="020B0600070205080204" pitchFamily="50" charset="-128"/>
              <a:ea typeface="ＭＳ Ｐゴシック" panose="020B0600070205080204" pitchFamily="50" charset="-128"/>
            </a:rPr>
            <a:t>　これまでは類似団体の平均よりも高かったが、人口１，０００人当たりの職員数の差が縮小したことから、令和６年度は同値になっている。今後も職員の定員管理・給与の適正化などにより人件費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107950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67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80027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107950</xdr:rowOff>
    </xdr:from>
    <xdr:to>
      <xdr:col>24</xdr:col>
      <xdr:colOff>114300</xdr:colOff>
      <xdr:row>41</xdr:row>
      <xdr:rowOff>107950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165100</xdr:rowOff>
    </xdr:from>
    <xdr:to>
      <xdr:col>24</xdr:col>
      <xdr:colOff>25400</xdr:colOff>
      <xdr:row>37</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658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165100</xdr:rowOff>
    </xdr:from>
    <xdr:to>
      <xdr:col>19</xdr:col>
      <xdr:colOff>187325</xdr:colOff>
      <xdr:row>36</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65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0</xdr:rowOff>
    </xdr:from>
    <xdr:to>
      <xdr:col>20</xdr:col>
      <xdr:colOff>38100</xdr:colOff>
      <xdr:row>35</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76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107950</xdr:rowOff>
    </xdr:from>
    <xdr:to>
      <xdr:col>15</xdr:col>
      <xdr:colOff>98425</xdr:colOff>
      <xdr:row>36</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80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146050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18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0</xdr:rowOff>
    </xdr:from>
    <xdr:to>
      <xdr:col>11</xdr:col>
      <xdr:colOff>60325</xdr:colOff>
      <xdr:row>35</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76200</xdr:rowOff>
    </xdr:from>
    <xdr:to>
      <xdr:col>6</xdr:col>
      <xdr:colOff>171450</xdr:colOff>
      <xdr:row>36</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114300</xdr:rowOff>
    </xdr:from>
    <xdr:to>
      <xdr:col>20</xdr:col>
      <xdr:colOff>38100</xdr:colOff>
      <xdr:row>36</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0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57150</xdr:rowOff>
    </xdr:from>
    <xdr:to>
      <xdr:col>15</xdr:col>
      <xdr:colOff>149225</xdr:colOff>
      <xdr:row>36</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95250</xdr:rowOff>
    </xdr:from>
    <xdr:to>
      <xdr:col>11</xdr:col>
      <xdr:colOff>60325</xdr:colOff>
      <xdr:row>37</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物価・人件費高騰の影響を受け、委託料や消耗品費等が増加しており、前年度対比で０．１ポイント上昇した。</a:t>
          </a:r>
        </a:p>
        <a:p>
          <a:r>
            <a:rPr kumimoji="1" lang="ja-JP" altLang="en-US" sz="1300">
              <a:latin typeface="ＭＳ Ｐゴシック" panose="020B0600070205080204" pitchFamily="50" charset="-128"/>
              <a:ea typeface="ＭＳ Ｐゴシック" panose="020B0600070205080204" pitchFamily="50" charset="-128"/>
            </a:rPr>
            <a:t>　類似団体と比較すると低い数値で推移しているが、これは民間事業者への委託料が比較的少ないためであり、今後も民間で実施できる事業等について、検討を進めていく。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46990</xdr:rowOff>
    </xdr:from>
    <xdr:to>
      <xdr:col>82</xdr:col>
      <xdr:colOff>107950</xdr:colOff>
      <xdr:row>20</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618740"/>
          <a:ext cx="0" cy="82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133367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46990</xdr:rowOff>
    </xdr:from>
    <xdr:to>
      <xdr:col>82</xdr:col>
      <xdr:colOff>196850</xdr:colOff>
      <xdr:row>15</xdr:row>
      <xdr:rowOff>46990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61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15</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95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82567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97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302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24130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73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115570</xdr:rowOff>
    </xdr:from>
    <xdr:to>
      <xdr:col>73</xdr:col>
      <xdr:colOff>180975</xdr:colOff>
      <xdr:row>15</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444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115570</xdr:rowOff>
    </xdr:from>
    <xdr:to>
      <xdr:col>69</xdr:col>
      <xdr:colOff>92075</xdr:colOff>
      <xdr:row>13</xdr:row>
      <xdr:rowOff>138430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4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76200</xdr:rowOff>
    </xdr:from>
    <xdr:to>
      <xdr:col>65</xdr:col>
      <xdr:colOff>53975</xdr:colOff>
      <xdr:row>21</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5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76217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7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64770</xdr:rowOff>
    </xdr:from>
    <xdr:to>
      <xdr:col>69</xdr:col>
      <xdr:colOff>142875</xdr:colOff>
      <xdr:row>13</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87630</xdr:rowOff>
    </xdr:from>
    <xdr:to>
      <xdr:col>65</xdr:col>
      <xdr:colOff>53975</xdr:colOff>
      <xdr:row>14</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27957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令和６年度は、障害者自立支援給付費や児童手当の増加、こども医療費助成制度の拡充などにより、前年度対比で０．７ポイント上昇した。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類似団体平均と比べても依然高い値にあり、今後も生活保護者の自立支援プログラムの推進などを通じて改善に努めていく。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4535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913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60</xdr:row>
      <xdr:rowOff>78015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36415"/>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59</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078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58</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07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59</xdr:row>
      <xdr:rowOff>20865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731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27215</xdr:rowOff>
    </xdr:from>
    <xdr:to>
      <xdr:col>24</xdr:col>
      <xdr:colOff>76200</xdr:colOff>
      <xdr:row>60</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107242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2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令和６年度は大雪による除雪経費の増加により前年度対比で０．８ポイント増加している。</a:t>
          </a:r>
        </a:p>
        <a:p>
          <a:r>
            <a:rPr kumimoji="1" lang="ja-JP" altLang="en-US" sz="1300">
              <a:latin typeface="ＭＳ Ｐゴシック" panose="020B0600070205080204" pitchFamily="50" charset="-128"/>
              <a:ea typeface="ＭＳ Ｐゴシック" panose="020B0600070205080204" pitchFamily="50" charset="-128"/>
            </a:rPr>
            <a:t>　類似団体と比べて他会計への繰出金が少ないことから、類似団体平均より低い値で推移している。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50800</xdr:rowOff>
    </xdr:from>
    <xdr:to>
      <xdr:col>82</xdr:col>
      <xdr:colOff>107950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480550"/>
          <a:ext cx="0" cy="89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137177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22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50800</xdr:rowOff>
    </xdr:from>
    <xdr:to>
      <xdr:col>82</xdr:col>
      <xdr:colOff>196850</xdr:colOff>
      <xdr:row>55</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48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69850</xdr:rowOff>
    </xdr:from>
    <xdr:to>
      <xdr:col>82</xdr:col>
      <xdr:colOff>107950</xdr:colOff>
      <xdr:row>55</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3281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29227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57150</xdr:rowOff>
    </xdr:from>
    <xdr:to>
      <xdr:col>82</xdr:col>
      <xdr:colOff>158750</xdr:colOff>
      <xdr:row>58</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69850</xdr:rowOff>
    </xdr:from>
    <xdr:to>
      <xdr:col>78</xdr:col>
      <xdr:colOff>69850</xdr:colOff>
      <xdr:row>54</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19050</xdr:rowOff>
    </xdr:from>
    <xdr:to>
      <xdr:col>78</xdr:col>
      <xdr:colOff>120650</xdr:colOff>
      <xdr:row>58</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105427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165100</xdr:rowOff>
    </xdr:from>
    <xdr:to>
      <xdr:col>73</xdr:col>
      <xdr:colOff>180975</xdr:colOff>
      <xdr:row>54</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251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165100</xdr:rowOff>
    </xdr:from>
    <xdr:to>
      <xdr:col>69</xdr:col>
      <xdr:colOff>92075</xdr:colOff>
      <xdr:row>54</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251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0</xdr:rowOff>
    </xdr:from>
    <xdr:to>
      <xdr:col>82</xdr:col>
      <xdr:colOff>158750</xdr:colOff>
      <xdr:row>55</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80027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19050</xdr:rowOff>
    </xdr:from>
    <xdr:to>
      <xdr:col>78</xdr:col>
      <xdr:colOff>120650</xdr:colOff>
      <xdr:row>54</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130827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38100</xdr:rowOff>
    </xdr:from>
    <xdr:to>
      <xdr:col>74</xdr:col>
      <xdr:colOff>31750</xdr:colOff>
      <xdr:row>54</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114300</xdr:rowOff>
    </xdr:from>
    <xdr:to>
      <xdr:col>69</xdr:col>
      <xdr:colOff>142875</xdr:colOff>
      <xdr:row>54</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19050</xdr:rowOff>
    </xdr:from>
    <xdr:to>
      <xdr:col>65</xdr:col>
      <xdr:colOff>53975</xdr:colOff>
      <xdr:row>54</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の進展により、北海道後期高齢者医療広域連合に対する療養給付費が増加したが、市税収入の増加等による経常一般財源の増加やごみ処理施設管理運営費分担金の減少により、前年度対比で０．２ポイント低下した。</a:t>
          </a:r>
        </a:p>
        <a:p>
          <a:r>
            <a:rPr kumimoji="1" lang="ja-JP" altLang="en-US" sz="1300">
              <a:latin typeface="ＭＳ Ｐゴシック" panose="020B0600070205080204" pitchFamily="50" charset="-128"/>
              <a:ea typeface="ＭＳ Ｐゴシック" panose="020B0600070205080204" pitchFamily="50" charset="-128"/>
            </a:rPr>
            <a:t>　類似団体と比べて、一部事務組合に対する補助費等が大きいため、類似団体平均より高い値で推移している。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50800</xdr:rowOff>
    </xdr:from>
    <xdr:to>
      <xdr:col>82</xdr:col>
      <xdr:colOff>107950</xdr:colOff>
      <xdr:row>40</xdr:row>
      <xdr:rowOff>107950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372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80027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107950</xdr:rowOff>
    </xdr:from>
    <xdr:to>
      <xdr:col>82</xdr:col>
      <xdr:colOff>196850</xdr:colOff>
      <xdr:row>40</xdr:row>
      <xdr:rowOff>107950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96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137177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50800</xdr:rowOff>
    </xdr:from>
    <xdr:to>
      <xdr:col>82</xdr:col>
      <xdr:colOff>196850</xdr:colOff>
      <xdr:row>32</xdr:row>
      <xdr:rowOff>50800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107950</xdr:rowOff>
    </xdr:from>
    <xdr:to>
      <xdr:col>82</xdr:col>
      <xdr:colOff>107950</xdr:colOff>
      <xdr:row>39</xdr:row>
      <xdr:rowOff>146050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794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73677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146050</xdr:rowOff>
    </xdr:from>
    <xdr:to>
      <xdr:col>78</xdr:col>
      <xdr:colOff>69850</xdr:colOff>
      <xdr:row>39</xdr:row>
      <xdr:rowOff>165100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832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114300</xdr:rowOff>
    </xdr:from>
    <xdr:to>
      <xdr:col>78</xdr:col>
      <xdr:colOff>120650</xdr:colOff>
      <xdr:row>38</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54627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2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165100</xdr:rowOff>
    </xdr:from>
    <xdr:to>
      <xdr:col>73</xdr:col>
      <xdr:colOff>180975</xdr:colOff>
      <xdr:row>39</xdr:row>
      <xdr:rowOff>165100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851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152400</xdr:rowOff>
    </xdr:from>
    <xdr:to>
      <xdr:col>74</xdr:col>
      <xdr:colOff>31750</xdr:colOff>
      <xdr:row>38</xdr:row>
      <xdr:rowOff>82550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92727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6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165100</xdr:rowOff>
    </xdr:from>
    <xdr:to>
      <xdr:col>69</xdr:col>
      <xdr:colOff>92075</xdr:colOff>
      <xdr:row>40</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851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114300</xdr:rowOff>
    </xdr:from>
    <xdr:to>
      <xdr:col>69</xdr:col>
      <xdr:colOff>142875</xdr:colOff>
      <xdr:row>38</xdr:row>
      <xdr:rowOff>44450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54627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57150</xdr:rowOff>
    </xdr:from>
    <xdr:to>
      <xdr:col>65</xdr:col>
      <xdr:colOff>53975</xdr:colOff>
      <xdr:row>40</xdr:row>
      <xdr:rowOff>158750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91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143527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57150</xdr:rowOff>
    </xdr:from>
    <xdr:to>
      <xdr:col>82</xdr:col>
      <xdr:colOff>158750</xdr:colOff>
      <xdr:row>39</xdr:row>
      <xdr:rowOff>158750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29227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95250</xdr:rowOff>
    </xdr:from>
    <xdr:to>
      <xdr:col>78</xdr:col>
      <xdr:colOff>120650</xdr:colOff>
      <xdr:row>40</xdr:row>
      <xdr:rowOff>25400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10177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114300</xdr:rowOff>
    </xdr:from>
    <xdr:to>
      <xdr:col>74</xdr:col>
      <xdr:colOff>31750</xdr:colOff>
      <xdr:row>40</xdr:row>
      <xdr:rowOff>44450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29227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114300</xdr:rowOff>
    </xdr:from>
    <xdr:to>
      <xdr:col>69</xdr:col>
      <xdr:colOff>142875</xdr:colOff>
      <xdr:row>40</xdr:row>
      <xdr:rowOff>44450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29227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133350</xdr:rowOff>
    </xdr:from>
    <xdr:to>
      <xdr:col>65</xdr:col>
      <xdr:colOff>53975</xdr:colOff>
      <xdr:row>40</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元利償還額の減少により、令和６年度は前年度対比１．０ポイント低下し、類似団体平均を下回った。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今後、老朽化施設への対応など大型事業の輻輳が懸念されるため、人口動態や将来負担に対する中長期的な視点をもち、市債の計画的な発行に努めていく。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76</xdr:row>
      <xdr:rowOff>50800</xdr:rowOff>
    </xdr:from>
    <xdr:to>
      <xdr:col>24</xdr:col>
      <xdr:colOff>25400</xdr:colOff>
      <xdr:row>81</xdr:row>
      <xdr:rowOff>107950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308100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137177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82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76</xdr:row>
      <xdr:rowOff>50800</xdr:rowOff>
    </xdr:from>
    <xdr:to>
      <xdr:col>24</xdr:col>
      <xdr:colOff>114300</xdr:colOff>
      <xdr:row>76</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08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78</xdr:row>
      <xdr:rowOff>88900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810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88900</xdr:rowOff>
    </xdr:from>
    <xdr:to>
      <xdr:col>19</xdr:col>
      <xdr:colOff>187325</xdr:colOff>
      <xdr:row>78</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46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80</xdr:row>
      <xdr:rowOff>38100</xdr:rowOff>
    </xdr:from>
    <xdr:to>
      <xdr:col>20</xdr:col>
      <xdr:colOff>38100</xdr:colOff>
      <xdr:row>80</xdr:row>
      <xdr:rowOff>139700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124477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165100</xdr:rowOff>
    </xdr:from>
    <xdr:to>
      <xdr:col>15</xdr:col>
      <xdr:colOff>98425</xdr:colOff>
      <xdr:row>81</xdr:row>
      <xdr:rowOff>146050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5382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80</xdr:row>
      <xdr:rowOff>114300</xdr:rowOff>
    </xdr:from>
    <xdr:to>
      <xdr:col>15</xdr:col>
      <xdr:colOff>149225</xdr:colOff>
      <xdr:row>81</xdr:row>
      <xdr:rowOff>44450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83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69850</xdr:rowOff>
    </xdr:from>
    <xdr:to>
      <xdr:col>11</xdr:col>
      <xdr:colOff>9525</xdr:colOff>
      <xdr:row>81</xdr:row>
      <xdr:rowOff>146050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95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80</xdr:row>
      <xdr:rowOff>38100</xdr:rowOff>
    </xdr:from>
    <xdr:to>
      <xdr:col>11</xdr:col>
      <xdr:colOff>60325</xdr:colOff>
      <xdr:row>80</xdr:row>
      <xdr:rowOff>139700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149877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52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0</xdr:rowOff>
    </xdr:from>
    <xdr:to>
      <xdr:col>6</xdr:col>
      <xdr:colOff>171450</xdr:colOff>
      <xdr:row>72</xdr:row>
      <xdr:rowOff>101600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34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70</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11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80027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3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38100</xdr:rowOff>
    </xdr:from>
    <xdr:to>
      <xdr:col>20</xdr:col>
      <xdr:colOff>38100</xdr:colOff>
      <xdr:row>78</xdr:row>
      <xdr:rowOff>139700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149877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54627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95250</xdr:rowOff>
    </xdr:from>
    <xdr:to>
      <xdr:col>11</xdr:col>
      <xdr:colOff>60325</xdr:colOff>
      <xdr:row>82</xdr:row>
      <xdr:rowOff>25400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406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19050</xdr:rowOff>
    </xdr:from>
    <xdr:to>
      <xdr:col>6</xdr:col>
      <xdr:colOff>171450</xdr:colOff>
      <xdr:row>81</xdr:row>
      <xdr:rowOff>120650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105427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令和６年度の公債費以外の経常収支比率は、人事院勧告に準じた給料及び職員手当の改定等による人件費の増加や大雪による除雪経費の増加等の影響を受け、前年度対比で２．７ポイント上昇している。</a:t>
          </a:r>
        </a:p>
        <a:p>
          <a:r>
            <a:rPr kumimoji="1" lang="ja-JP" altLang="en-US" sz="1300">
              <a:latin typeface="ＭＳ Ｐゴシック" panose="020B0600070205080204" pitchFamily="50" charset="-128"/>
              <a:ea typeface="ＭＳ Ｐゴシック" panose="020B0600070205080204" pitchFamily="50" charset="-128"/>
            </a:rPr>
            <a:t>　今後も、物価・人件費高騰等の影響を受けると考えられることから、行財政改革の取組を通じ、市税収入の確保や業務の効率化を図るなどして健全な財政運営に努めていく。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12700</xdr:rowOff>
    </xdr:from>
    <xdr:to>
      <xdr:col>82</xdr:col>
      <xdr:colOff>107950</xdr:colOff>
      <xdr:row>81</xdr:row>
      <xdr:rowOff>86179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3042900"/>
          <a:ext cx="0" cy="930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58256</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86179</xdr:rowOff>
    </xdr:from>
    <xdr:to>
      <xdr:col>82</xdr:col>
      <xdr:colOff>196850</xdr:colOff>
      <xdr:row>81</xdr:row>
      <xdr:rowOff>86179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97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99077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78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12700</xdr:rowOff>
    </xdr:from>
    <xdr:to>
      <xdr:col>82</xdr:col>
      <xdr:colOff>196850</xdr:colOff>
      <xdr:row>76</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04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86178</xdr:rowOff>
    </xdr:from>
    <xdr:to>
      <xdr:col>82</xdr:col>
      <xdr:colOff>107950</xdr:colOff>
      <xdr:row>76</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2602028"/>
          <a:ext cx="838200" cy="44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89098</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117021</xdr:rowOff>
    </xdr:from>
    <xdr:to>
      <xdr:col>82</xdr:col>
      <xdr:colOff>158750</xdr:colOff>
      <xdr:row>78</xdr:row>
      <xdr:rowOff>47171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86178</xdr:rowOff>
    </xdr:from>
    <xdr:to>
      <xdr:col>78</xdr:col>
      <xdr:colOff>69850</xdr:colOff>
      <xdr:row>73</xdr:row>
      <xdr:rowOff>86178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2602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149679</xdr:rowOff>
    </xdr:from>
    <xdr:to>
      <xdr:col>78</xdr:col>
      <xdr:colOff>120650</xdr:colOff>
      <xdr:row>76</xdr:row>
      <xdr:rowOff>79829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0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64606</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9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78015</xdr:rowOff>
    </xdr:from>
    <xdr:to>
      <xdr:col>73</xdr:col>
      <xdr:colOff>180975</xdr:colOff>
      <xdr:row>73</xdr:row>
      <xdr:rowOff>86178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24224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15620</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78015</xdr:rowOff>
    </xdr:from>
    <xdr:to>
      <xdr:col>69</xdr:col>
      <xdr:colOff>92075</xdr:colOff>
      <xdr:row>73</xdr:row>
      <xdr:rowOff>135165</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24224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133350</xdr:rowOff>
    </xdr:from>
    <xdr:to>
      <xdr:col>69</xdr:col>
      <xdr:colOff>142875</xdr:colOff>
      <xdr:row>74</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64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73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2721</xdr:rowOff>
    </xdr:from>
    <xdr:to>
      <xdr:col>65</xdr:col>
      <xdr:colOff>53975</xdr:colOff>
      <xdr:row>79</xdr:row>
      <xdr:rowOff>104321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89098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41927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35378</xdr:rowOff>
    </xdr:from>
    <xdr:to>
      <xdr:col>78</xdr:col>
      <xdr:colOff>120650</xdr:colOff>
      <xdr:row>73</xdr:row>
      <xdr:rowOff>136978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55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147155</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32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35378</xdr:rowOff>
    </xdr:from>
    <xdr:to>
      <xdr:col>74</xdr:col>
      <xdr:colOff>31750</xdr:colOff>
      <xdr:row>73</xdr:row>
      <xdr:rowOff>136978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55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147155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32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27215</xdr:rowOff>
    </xdr:from>
    <xdr:to>
      <xdr:col>69</xdr:col>
      <xdr:colOff>142875</xdr:colOff>
      <xdr:row>72</xdr:row>
      <xdr:rowOff>128815</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3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138992</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14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84365</xdr:rowOff>
    </xdr:from>
    <xdr:to>
      <xdr:col>65</xdr:col>
      <xdr:colOff>53975</xdr:colOff>
      <xdr:row>74</xdr:row>
      <xdr:rowOff>14515</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24692</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26296</xdr:rowOff>
    </xdr:from>
    <xdr:to>
      <xdr:col>29</xdr:col>
      <xdr:colOff>127000</xdr:colOff>
      <xdr:row>13</xdr:row>
      <xdr:rowOff>128578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31321"/>
          <a:ext cx="0" cy="273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13</xdr:row>
      <xdr:rowOff>128566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240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128578</xdr:rowOff>
    </xdr:from>
    <xdr:to>
      <xdr:col>30</xdr:col>
      <xdr:colOff>25400</xdr:colOff>
      <xdr:row>13</xdr:row>
      <xdr:rowOff>128578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405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112673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7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26296</xdr:rowOff>
    </xdr:from>
    <xdr:to>
      <xdr:col>30</xdr:col>
      <xdr:colOff>25400</xdr:colOff>
      <xdr:row>12</xdr:row>
      <xdr:rowOff>26296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31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118389</xdr:rowOff>
    </xdr:from>
    <xdr:to>
      <xdr:col>29</xdr:col>
      <xdr:colOff>127000</xdr:colOff>
      <xdr:row>15</xdr:row>
      <xdr:rowOff>159995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94864"/>
          <a:ext cx="647700" cy="384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11</xdr:row>
      <xdr:rowOff>170201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1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153674</xdr:rowOff>
    </xdr:from>
    <xdr:to>
      <xdr:col>29</xdr:col>
      <xdr:colOff>177800</xdr:colOff>
      <xdr:row>13</xdr:row>
      <xdr:rowOff>83824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2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159995</xdr:rowOff>
    </xdr:from>
    <xdr:to>
      <xdr:col>26</xdr:col>
      <xdr:colOff>50800</xdr:colOff>
      <xdr:row>16</xdr:row>
      <xdr:rowOff>112576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79370"/>
          <a:ext cx="698500" cy="124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48060</xdr:rowOff>
    </xdr:from>
    <xdr:to>
      <xdr:col>26</xdr:col>
      <xdr:colOff>101600</xdr:colOff>
      <xdr:row>15</xdr:row>
      <xdr:rowOff>149660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667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159837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43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100232</xdr:rowOff>
    </xdr:from>
    <xdr:to>
      <xdr:col>22</xdr:col>
      <xdr:colOff>114300</xdr:colOff>
      <xdr:row>16</xdr:row>
      <xdr:rowOff>112576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891057"/>
          <a:ext cx="6985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15860</xdr:rowOff>
    </xdr:from>
    <xdr:to>
      <xdr:col>22</xdr:col>
      <xdr:colOff>165100</xdr:colOff>
      <xdr:row>16</xdr:row>
      <xdr:rowOff>117460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06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127637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7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100232</xdr:rowOff>
    </xdr:from>
    <xdr:to>
      <xdr:col>18</xdr:col>
      <xdr:colOff>177800</xdr:colOff>
      <xdr:row>16</xdr:row>
      <xdr:rowOff>146344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91057"/>
          <a:ext cx="698500" cy="46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29446</xdr:rowOff>
    </xdr:from>
    <xdr:to>
      <xdr:col>19</xdr:col>
      <xdr:colOff>38100</xdr:colOff>
      <xdr:row>16</xdr:row>
      <xdr:rowOff>131046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02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141223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8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52959</xdr:rowOff>
    </xdr:from>
    <xdr:to>
      <xdr:col>15</xdr:col>
      <xdr:colOff>101600</xdr:colOff>
      <xdr:row>19</xdr:row>
      <xdr:rowOff>154559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58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139336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444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67589</xdr:rowOff>
    </xdr:from>
    <xdr:to>
      <xdr:col>29</xdr:col>
      <xdr:colOff>177800</xdr:colOff>
      <xdr:row>13</xdr:row>
      <xdr:rowOff>169189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44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147616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5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109195</xdr:rowOff>
    </xdr:from>
    <xdr:to>
      <xdr:col>26</xdr:col>
      <xdr:colOff>101600</xdr:colOff>
      <xdr:row>16</xdr:row>
      <xdr:rowOff>39345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28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24122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14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61776</xdr:rowOff>
    </xdr:from>
    <xdr:to>
      <xdr:col>22</xdr:col>
      <xdr:colOff>165100</xdr:colOff>
      <xdr:row>16</xdr:row>
      <xdr:rowOff>163376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52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148153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38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49432</xdr:rowOff>
    </xdr:from>
    <xdr:to>
      <xdr:col>19</xdr:col>
      <xdr:colOff>38100</xdr:colOff>
      <xdr:row>16</xdr:row>
      <xdr:rowOff>151032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40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135809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2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95544</xdr:rowOff>
    </xdr:from>
    <xdr:to>
      <xdr:col>15</xdr:col>
      <xdr:colOff>101600</xdr:colOff>
      <xdr:row>17</xdr:row>
      <xdr:rowOff>25694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86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35871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5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222685</xdr:rowOff>
    </xdr:from>
    <xdr:to>
      <xdr:col>29</xdr:col>
      <xdr:colOff>127000</xdr:colOff>
      <xdr:row>35</xdr:row>
      <xdr:rowOff>93690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47235"/>
          <a:ext cx="0" cy="556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35</xdr:row>
      <xdr:rowOff>65767</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667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35</xdr:row>
      <xdr:rowOff>93690</xdr:rowOff>
    </xdr:from>
    <xdr:to>
      <xdr:col>30</xdr:col>
      <xdr:colOff>25400</xdr:colOff>
      <xdr:row>35</xdr:row>
      <xdr:rowOff>93690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704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137612</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9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222685</xdr:rowOff>
    </xdr:from>
    <xdr:to>
      <xdr:col>30</xdr:col>
      <xdr:colOff>25400</xdr:colOff>
      <xdr:row>33</xdr:row>
      <xdr:rowOff>222685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47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211582</xdr:rowOff>
    </xdr:from>
    <xdr:to>
      <xdr:col>29</xdr:col>
      <xdr:colOff>127000</xdr:colOff>
      <xdr:row>33</xdr:row>
      <xdr:rowOff>222685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6136132"/>
          <a:ext cx="647700" cy="11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129376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396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157299</xdr:rowOff>
    </xdr:from>
    <xdr:to>
      <xdr:col>29</xdr:col>
      <xdr:colOff>177800</xdr:colOff>
      <xdr:row>34</xdr:row>
      <xdr:rowOff>258899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424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211582</xdr:rowOff>
    </xdr:from>
    <xdr:to>
      <xdr:col>26</xdr:col>
      <xdr:colOff>50800</xdr:colOff>
      <xdr:row>33</xdr:row>
      <xdr:rowOff>256866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6136132"/>
          <a:ext cx="698500" cy="45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89372</xdr:rowOff>
    </xdr:from>
    <xdr:to>
      <xdr:col>26</xdr:col>
      <xdr:colOff>101600</xdr:colOff>
      <xdr:row>34</xdr:row>
      <xdr:rowOff>190972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3568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175749</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443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256866</xdr:rowOff>
    </xdr:from>
    <xdr:to>
      <xdr:col>22</xdr:col>
      <xdr:colOff>114300</xdr:colOff>
      <xdr:row>33</xdr:row>
      <xdr:rowOff>313690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6181416"/>
          <a:ext cx="698500" cy="56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259842</xdr:rowOff>
    </xdr:from>
    <xdr:to>
      <xdr:col>22</xdr:col>
      <xdr:colOff>165100</xdr:colOff>
      <xdr:row>35</xdr:row>
      <xdr:rowOff>18542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527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277332</xdr:rowOff>
    </xdr:from>
    <xdr:to>
      <xdr:col>18</xdr:col>
      <xdr:colOff>177800</xdr:colOff>
      <xdr:row>33</xdr:row>
      <xdr:rowOff>313690</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a:off x="2908300" y="6201882"/>
          <a:ext cx="698500" cy="36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333103</xdr:rowOff>
    </xdr:from>
    <xdr:to>
      <xdr:col>19</xdr:col>
      <xdr:colOff>38100</xdr:colOff>
      <xdr:row>35</xdr:row>
      <xdr:rowOff>91803</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6005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76580</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68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192895</xdr:rowOff>
    </xdr:from>
    <xdr:to>
      <xdr:col>15</xdr:col>
      <xdr:colOff>101600</xdr:colOff>
      <xdr:row>37</xdr:row>
      <xdr:rowOff>294495</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317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279272</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740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171885</xdr:rowOff>
    </xdr:from>
    <xdr:to>
      <xdr:col>29</xdr:col>
      <xdr:colOff>177800</xdr:colOff>
      <xdr:row>33</xdr:row>
      <xdr:rowOff>273485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096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118562</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043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160782</xdr:rowOff>
    </xdr:from>
    <xdr:to>
      <xdr:col>26</xdr:col>
      <xdr:colOff>101600</xdr:colOff>
      <xdr:row>33</xdr:row>
      <xdr:rowOff>262382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085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101109</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5854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206066</xdr:rowOff>
    </xdr:from>
    <xdr:to>
      <xdr:col>22</xdr:col>
      <xdr:colOff>165100</xdr:colOff>
      <xdr:row>33</xdr:row>
      <xdr:rowOff>307666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130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146393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589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262890</xdr:rowOff>
    </xdr:from>
    <xdr:to>
      <xdr:col>19</xdr:col>
      <xdr:colOff>38100</xdr:colOff>
      <xdr:row>34</xdr:row>
      <xdr:rowOff>21590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187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31767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226532</xdr:rowOff>
    </xdr:from>
    <xdr:to>
      <xdr:col>15</xdr:col>
      <xdr:colOff>101600</xdr:colOff>
      <xdr:row>33</xdr:row>
      <xdr:rowOff>328132</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151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166859</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591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160,810
159,280
619.34
101,144,030
99,842,658
1,292,090
43,103,884
67,100,314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2220</xdr:rowOff>
    </xdr:from>
    <xdr:to>
      <xdr:col>24</xdr:col>
      <xdr:colOff>62865</xdr:colOff>
      <xdr:row>37</xdr:row>
      <xdr:rowOff>33218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488620"/>
          <a:ext cx="1270" cy="88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37045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38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33218</xdr:rowOff>
    </xdr:from>
    <xdr:to>
      <xdr:col>24</xdr:col>
      <xdr:colOff>152400</xdr:colOff>
      <xdr:row>37</xdr:row>
      <xdr:rowOff>33218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7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120347</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2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2220</xdr:rowOff>
    </xdr:from>
    <xdr:to>
      <xdr:col>24</xdr:col>
      <xdr:colOff>152400</xdr:colOff>
      <xdr:row>32</xdr:row>
      <xdr:rowOff>2220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48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52375</xdr:rowOff>
    </xdr:from>
    <xdr:to>
      <xdr:col>24</xdr:col>
      <xdr:colOff>63500</xdr:colOff>
      <xdr:row>36</xdr:row>
      <xdr:rowOff>153416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53125"/>
          <a:ext cx="838200" cy="27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112783</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70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89906</xdr:rowOff>
    </xdr:from>
    <xdr:to>
      <xdr:col>24</xdr:col>
      <xdr:colOff>114300</xdr:colOff>
      <xdr:row>35</xdr:row>
      <xdr:rowOff>20056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85476</xdr:rowOff>
    </xdr:from>
    <xdr:to>
      <xdr:col>19</xdr:col>
      <xdr:colOff>177800</xdr:colOff>
      <xdr:row>36</xdr:row>
      <xdr:rowOff>153416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257676"/>
          <a:ext cx="889000" cy="6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148290</xdr:rowOff>
    </xdr:from>
    <xdr:to>
      <xdr:col>20</xdr:col>
      <xdr:colOff>38100</xdr:colOff>
      <xdr:row>37</xdr:row>
      <xdr:rowOff>78440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3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69567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41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85476</xdr:rowOff>
    </xdr:from>
    <xdr:to>
      <xdr:col>15</xdr:col>
      <xdr:colOff>50800</xdr:colOff>
      <xdr:row>36</xdr:row>
      <xdr:rowOff>117023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57676"/>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92649</xdr:rowOff>
    </xdr:from>
    <xdr:to>
      <xdr:col>15</xdr:col>
      <xdr:colOff>101600</xdr:colOff>
      <xdr:row>37</xdr:row>
      <xdr:rowOff>22799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6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13926</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35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117023</xdr:rowOff>
    </xdr:from>
    <xdr:to>
      <xdr:col>10</xdr:col>
      <xdr:colOff>114300</xdr:colOff>
      <xdr:row>37</xdr:row>
      <xdr:rowOff>2997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89223"/>
          <a:ext cx="889000" cy="5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106593</xdr:rowOff>
    </xdr:from>
    <xdr:to>
      <xdr:col>10</xdr:col>
      <xdr:colOff>165100</xdr:colOff>
      <xdr:row>37</xdr:row>
      <xdr:rowOff>36743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7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27870</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37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114686</xdr:rowOff>
    </xdr:from>
    <xdr:to>
      <xdr:col>6</xdr:col>
      <xdr:colOff>38100</xdr:colOff>
      <xdr:row>39</xdr:row>
      <xdr:rowOff>44836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62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35963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72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1575</xdr:rowOff>
    </xdr:from>
    <xdr:to>
      <xdr:col>24</xdr:col>
      <xdr:colOff>114300</xdr:colOff>
      <xdr:row>35</xdr:row>
      <xdr:rowOff>103175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151452</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8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102616</xdr:rowOff>
    </xdr:from>
    <xdr:to>
      <xdr:col>20</xdr:col>
      <xdr:colOff>38100</xdr:colOff>
      <xdr:row>37</xdr:row>
      <xdr:rowOff>32766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49293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0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34676</xdr:rowOff>
    </xdr:from>
    <xdr:to>
      <xdr:col>15</xdr:col>
      <xdr:colOff>101600</xdr:colOff>
      <xdr:row>36</xdr:row>
      <xdr:rowOff>136276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0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152803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98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66223</xdr:rowOff>
    </xdr:from>
    <xdr:to>
      <xdr:col>10</xdr:col>
      <xdr:colOff>165100</xdr:colOff>
      <xdr:row>36</xdr:row>
      <xdr:rowOff>167823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12900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01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123647</xdr:rowOff>
    </xdr:from>
    <xdr:to>
      <xdr:col>6</xdr:col>
      <xdr:colOff>38100</xdr:colOff>
      <xdr:row>37</xdr:row>
      <xdr:rowOff>53797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9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70324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07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171380</xdr:rowOff>
    </xdr:from>
    <xdr:to>
      <xdr:col>24</xdr:col>
      <xdr:colOff>62865</xdr:colOff>
      <xdr:row>58</xdr:row>
      <xdr:rowOff>78645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72430"/>
          <a:ext cx="1270" cy="14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82472</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78645</xdr:rowOff>
    </xdr:from>
    <xdr:to>
      <xdr:col>24</xdr:col>
      <xdr:colOff>152400</xdr:colOff>
      <xdr:row>58</xdr:row>
      <xdr:rowOff>78645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118057</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171380</xdr:rowOff>
    </xdr:from>
    <xdr:to>
      <xdr:col>24</xdr:col>
      <xdr:colOff>152400</xdr:colOff>
      <xdr:row>49</xdr:row>
      <xdr:rowOff>171380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7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78645</xdr:rowOff>
    </xdr:from>
    <xdr:to>
      <xdr:col>24</xdr:col>
      <xdr:colOff>63500</xdr:colOff>
      <xdr:row>58</xdr:row>
      <xdr:rowOff>79102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2274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9345</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267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157918</xdr:rowOff>
    </xdr:from>
    <xdr:to>
      <xdr:col>24</xdr:col>
      <xdr:colOff>114300</xdr:colOff>
      <xdr:row>55</xdr:row>
      <xdr:rowOff>88068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34525</xdr:rowOff>
    </xdr:from>
    <xdr:to>
      <xdr:col>19</xdr:col>
      <xdr:colOff>177800</xdr:colOff>
      <xdr:row>58</xdr:row>
      <xdr:rowOff>79102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78625"/>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130010</xdr:rowOff>
    </xdr:from>
    <xdr:to>
      <xdr:col>20</xdr:col>
      <xdr:colOff>38100</xdr:colOff>
      <xdr:row>55</xdr:row>
      <xdr:rowOff>60160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3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76687</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16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34525</xdr:rowOff>
    </xdr:from>
    <xdr:to>
      <xdr:col>15</xdr:col>
      <xdr:colOff>50800</xdr:colOff>
      <xdr:row>58</xdr:row>
      <xdr:rowOff>94114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78625"/>
          <a:ext cx="889000" cy="5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149346</xdr:rowOff>
    </xdr:from>
    <xdr:to>
      <xdr:col>15</xdr:col>
      <xdr:colOff>101600</xdr:colOff>
      <xdr:row>55</xdr:row>
      <xdr:rowOff>79496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40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96023</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18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94114</xdr:rowOff>
    </xdr:from>
    <xdr:to>
      <xdr:col>10</xdr:col>
      <xdr:colOff>114300</xdr:colOff>
      <xdr:row>58</xdr:row>
      <xdr:rowOff>148292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38214"/>
          <a:ext cx="8890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51715</xdr:rowOff>
    </xdr:from>
    <xdr:to>
      <xdr:col>10</xdr:col>
      <xdr:colOff>165100</xdr:colOff>
      <xdr:row>56</xdr:row>
      <xdr:rowOff>153315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65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169842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2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98787</xdr:rowOff>
    </xdr:from>
    <xdr:to>
      <xdr:col>6</xdr:col>
      <xdr:colOff>38100</xdr:colOff>
      <xdr:row>58</xdr:row>
      <xdr:rowOff>28937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71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45464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4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27845</xdr:rowOff>
    </xdr:from>
    <xdr:to>
      <xdr:col>24</xdr:col>
      <xdr:colOff>114300</xdr:colOff>
      <xdr:row>58</xdr:row>
      <xdr:rowOff>129445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114222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28302</xdr:rowOff>
    </xdr:from>
    <xdr:to>
      <xdr:col>20</xdr:col>
      <xdr:colOff>38100</xdr:colOff>
      <xdr:row>58</xdr:row>
      <xdr:rowOff>129902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7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121029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6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155175</xdr:rowOff>
    </xdr:from>
    <xdr:to>
      <xdr:col>15</xdr:col>
      <xdr:colOff>101600</xdr:colOff>
      <xdr:row>58</xdr:row>
      <xdr:rowOff>85325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2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76452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43314</xdr:rowOff>
    </xdr:from>
    <xdr:to>
      <xdr:col>10</xdr:col>
      <xdr:colOff>165100</xdr:colOff>
      <xdr:row>58</xdr:row>
      <xdr:rowOff>144914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136041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8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97492</xdr:rowOff>
    </xdr:from>
    <xdr:to>
      <xdr:col>6</xdr:col>
      <xdr:colOff>38100</xdr:colOff>
      <xdr:row>59</xdr:row>
      <xdr:rowOff>27642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18769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3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22896</xdr:rowOff>
    </xdr:from>
    <xdr:to>
      <xdr:col>24</xdr:col>
      <xdr:colOff>62865</xdr:colOff>
      <xdr:row>78</xdr:row>
      <xdr:rowOff>79175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95846"/>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83002</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45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79175</xdr:rowOff>
    </xdr:from>
    <xdr:to>
      <xdr:col>24</xdr:col>
      <xdr:colOff>152400</xdr:colOff>
      <xdr:row>78</xdr:row>
      <xdr:rowOff>79175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45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141023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7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22896</xdr:rowOff>
    </xdr:from>
    <xdr:to>
      <xdr:col>24</xdr:col>
      <xdr:colOff>152400</xdr:colOff>
      <xdr:row>71</xdr:row>
      <xdr:rowOff>22896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95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156355</xdr:rowOff>
    </xdr:from>
    <xdr:to>
      <xdr:col>24</xdr:col>
      <xdr:colOff>63500</xdr:colOff>
      <xdr:row>75</xdr:row>
      <xdr:rowOff>163866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672205"/>
          <a:ext cx="838200" cy="35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17797</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705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39370</xdr:rowOff>
    </xdr:from>
    <xdr:to>
      <xdr:col>24</xdr:col>
      <xdr:colOff>114300</xdr:colOff>
      <xdr:row>74</xdr:row>
      <xdr:rowOff>140970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272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135019</xdr:rowOff>
    </xdr:from>
    <xdr:to>
      <xdr:col>19</xdr:col>
      <xdr:colOff>177800</xdr:colOff>
      <xdr:row>75</xdr:row>
      <xdr:rowOff>163866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2993769"/>
          <a:ext cx="8890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11393</xdr:rowOff>
    </xdr:from>
    <xdr:to>
      <xdr:col>20</xdr:col>
      <xdr:colOff>38100</xdr:colOff>
      <xdr:row>77</xdr:row>
      <xdr:rowOff>112993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1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104120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30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135019</xdr:rowOff>
    </xdr:from>
    <xdr:to>
      <xdr:col>15</xdr:col>
      <xdr:colOff>50800</xdr:colOff>
      <xdr:row>76</xdr:row>
      <xdr:rowOff>93218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993769"/>
          <a:ext cx="889000" cy="12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120033</xdr:rowOff>
    </xdr:from>
    <xdr:to>
      <xdr:col>15</xdr:col>
      <xdr:colOff>101600</xdr:colOff>
      <xdr:row>76</xdr:row>
      <xdr:rowOff>50183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29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41310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07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2431</xdr:rowOff>
    </xdr:from>
    <xdr:to>
      <xdr:col>10</xdr:col>
      <xdr:colOff>114300</xdr:colOff>
      <xdr:row>76</xdr:row>
      <xdr:rowOff>93218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032631"/>
          <a:ext cx="889000" cy="9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149969</xdr:rowOff>
    </xdr:from>
    <xdr:to>
      <xdr:col>10</xdr:col>
      <xdr:colOff>165100</xdr:colOff>
      <xdr:row>76</xdr:row>
      <xdr:rowOff>80119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00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96646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78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143438</xdr:rowOff>
    </xdr:from>
    <xdr:to>
      <xdr:col>6</xdr:col>
      <xdr:colOff>38100</xdr:colOff>
      <xdr:row>78</xdr:row>
      <xdr:rowOff>73588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4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64715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3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105555</xdr:rowOff>
    </xdr:from>
    <xdr:to>
      <xdr:col>24</xdr:col>
      <xdr:colOff>114300</xdr:colOff>
      <xdr:row>74</xdr:row>
      <xdr:rowOff>35705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62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128432</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4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113066</xdr:rowOff>
    </xdr:from>
    <xdr:to>
      <xdr:col>20</xdr:col>
      <xdr:colOff>38100</xdr:colOff>
      <xdr:row>76</xdr:row>
      <xdr:rowOff>43216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97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59743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274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84219</xdr:rowOff>
    </xdr:from>
    <xdr:to>
      <xdr:col>15</xdr:col>
      <xdr:colOff>101600</xdr:colOff>
      <xdr:row>76</xdr:row>
      <xdr:rowOff>14368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9429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30896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27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42418</xdr:rowOff>
    </xdr:from>
    <xdr:to>
      <xdr:col>10</xdr:col>
      <xdr:colOff>165100</xdr:colOff>
      <xdr:row>76</xdr:row>
      <xdr:rowOff>144018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0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135145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16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123081</xdr:rowOff>
    </xdr:from>
    <xdr:to>
      <xdr:col>6</xdr:col>
      <xdr:colOff>38100</xdr:colOff>
      <xdr:row>76</xdr:row>
      <xdr:rowOff>53231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9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69758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275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110801</xdr:rowOff>
    </xdr:from>
    <xdr:to>
      <xdr:col>24</xdr:col>
      <xdr:colOff>62865</xdr:colOff>
      <xdr:row>94</xdr:row>
      <xdr:rowOff>111297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712751"/>
          <a:ext cx="1270" cy="5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115124</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23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111297</xdr:rowOff>
    </xdr:from>
    <xdr:to>
      <xdr:col>24</xdr:col>
      <xdr:colOff>152400</xdr:colOff>
      <xdr:row>94</xdr:row>
      <xdr:rowOff>111297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22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57478</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87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110801</xdr:rowOff>
    </xdr:from>
    <xdr:to>
      <xdr:col>24</xdr:col>
      <xdr:colOff>152400</xdr:colOff>
      <xdr:row>91</xdr:row>
      <xdr:rowOff>110801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71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3702</xdr:rowOff>
    </xdr:from>
    <xdr:to>
      <xdr:col>24</xdr:col>
      <xdr:colOff>63500</xdr:colOff>
      <xdr:row>93</xdr:row>
      <xdr:rowOff>151168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948552"/>
          <a:ext cx="838200" cy="14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115561</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5888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137134</xdr:rowOff>
    </xdr:from>
    <xdr:to>
      <xdr:col>24</xdr:col>
      <xdr:colOff>114300</xdr:colOff>
      <xdr:row>93</xdr:row>
      <xdr:rowOff>67284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59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151168</xdr:rowOff>
    </xdr:from>
    <xdr:to>
      <xdr:col>19</xdr:col>
      <xdr:colOff>177800</xdr:colOff>
      <xdr:row>94</xdr:row>
      <xdr:rowOff>141091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096018"/>
          <a:ext cx="889000" cy="16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48952</xdr:rowOff>
    </xdr:from>
    <xdr:to>
      <xdr:col>20</xdr:col>
      <xdr:colOff>38100</xdr:colOff>
      <xdr:row>93</xdr:row>
      <xdr:rowOff>150552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599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167079</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76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61252</xdr:rowOff>
    </xdr:from>
    <xdr:to>
      <xdr:col>15</xdr:col>
      <xdr:colOff>50800</xdr:colOff>
      <xdr:row>94</xdr:row>
      <xdr:rowOff>141091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006102"/>
          <a:ext cx="889000" cy="25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151251</xdr:rowOff>
    </xdr:from>
    <xdr:to>
      <xdr:col>15</xdr:col>
      <xdr:colOff>101600</xdr:colOff>
      <xdr:row>95</xdr:row>
      <xdr:rowOff>81401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6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72528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36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61252</xdr:rowOff>
    </xdr:from>
    <xdr:to>
      <xdr:col>10</xdr:col>
      <xdr:colOff>114300</xdr:colOff>
      <xdr:row>96</xdr:row>
      <xdr:rowOff>79808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006102"/>
          <a:ext cx="889000" cy="53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57983</xdr:rowOff>
    </xdr:from>
    <xdr:to>
      <xdr:col>10</xdr:col>
      <xdr:colOff>165100</xdr:colOff>
      <xdr:row>93</xdr:row>
      <xdr:rowOff>159583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0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150710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095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6680</xdr:rowOff>
    </xdr:from>
    <xdr:to>
      <xdr:col>6</xdr:col>
      <xdr:colOff>38100</xdr:colOff>
      <xdr:row>98</xdr:row>
      <xdr:rowOff>108280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80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99407</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901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124352</xdr:rowOff>
    </xdr:from>
    <xdr:to>
      <xdr:col>24</xdr:col>
      <xdr:colOff>114300</xdr:colOff>
      <xdr:row>93</xdr:row>
      <xdr:rowOff>54502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89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147229</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100368</xdr:rowOff>
    </xdr:from>
    <xdr:to>
      <xdr:col>20</xdr:col>
      <xdr:colOff>38100</xdr:colOff>
      <xdr:row>94</xdr:row>
      <xdr:rowOff>30518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4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21645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3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90291</xdr:rowOff>
    </xdr:from>
    <xdr:to>
      <xdr:col>15</xdr:col>
      <xdr:colOff>101600</xdr:colOff>
      <xdr:row>95</xdr:row>
      <xdr:rowOff>20441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36968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98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10452</xdr:rowOff>
    </xdr:from>
    <xdr:to>
      <xdr:col>10</xdr:col>
      <xdr:colOff>165100</xdr:colOff>
      <xdr:row>93</xdr:row>
      <xdr:rowOff>112052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95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128579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73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29008</xdr:rowOff>
    </xdr:from>
    <xdr:to>
      <xdr:col>6</xdr:col>
      <xdr:colOff>38100</xdr:colOff>
      <xdr:row>96</xdr:row>
      <xdr:rowOff>130608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147135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26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49543</xdr:rowOff>
    </xdr:from>
    <xdr:to>
      <xdr:col>54</xdr:col>
      <xdr:colOff>189865</xdr:colOff>
      <xdr:row>37</xdr:row>
      <xdr:rowOff>104521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221743"/>
          <a:ext cx="1270" cy="226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108348</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5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104521</xdr:rowOff>
    </xdr:from>
    <xdr:to>
      <xdr:col>55</xdr:col>
      <xdr:colOff>88900</xdr:colOff>
      <xdr:row>37</xdr:row>
      <xdr:rowOff>104521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4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167670</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99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49543</xdr:rowOff>
    </xdr:from>
    <xdr:to>
      <xdr:col>55</xdr:col>
      <xdr:colOff>88900</xdr:colOff>
      <xdr:row>36</xdr:row>
      <xdr:rowOff>49543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22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154445</xdr:rowOff>
    </xdr:from>
    <xdr:to>
      <xdr:col>55</xdr:col>
      <xdr:colOff>0</xdr:colOff>
      <xdr:row>37</xdr:row>
      <xdr:rowOff>31902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26645"/>
          <a:ext cx="838200" cy="4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149077</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498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126200</xdr:rowOff>
    </xdr:from>
    <xdr:to>
      <xdr:col>55</xdr:col>
      <xdr:colOff>50800</xdr:colOff>
      <xdr:row>37</xdr:row>
      <xdr:rowOff>56350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120764</xdr:rowOff>
    </xdr:from>
    <xdr:to>
      <xdr:col>50</xdr:col>
      <xdr:colOff>114300</xdr:colOff>
      <xdr:row>36</xdr:row>
      <xdr:rowOff>154445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292964"/>
          <a:ext cx="889000" cy="3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23546</xdr:rowOff>
    </xdr:from>
    <xdr:to>
      <xdr:col>50</xdr:col>
      <xdr:colOff>165100</xdr:colOff>
      <xdr:row>37</xdr:row>
      <xdr:rowOff>125146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6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116273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120764</xdr:rowOff>
    </xdr:from>
    <xdr:to>
      <xdr:col>45</xdr:col>
      <xdr:colOff>177800</xdr:colOff>
      <xdr:row>37</xdr:row>
      <xdr:rowOff>24740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292964"/>
          <a:ext cx="889000" cy="7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148323</xdr:rowOff>
    </xdr:from>
    <xdr:to>
      <xdr:col>46</xdr:col>
      <xdr:colOff>38100</xdr:colOff>
      <xdr:row>37</xdr:row>
      <xdr:rowOff>78473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2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69600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1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143954</xdr:rowOff>
    </xdr:from>
    <xdr:to>
      <xdr:col>41</xdr:col>
      <xdr:colOff>50800</xdr:colOff>
      <xdr:row>37</xdr:row>
      <xdr:rowOff>24740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16004"/>
          <a:ext cx="889000" cy="125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164998</xdr:rowOff>
    </xdr:from>
    <xdr:to>
      <xdr:col>41</xdr:col>
      <xdr:colOff>101600</xdr:colOff>
      <xdr:row>37</xdr:row>
      <xdr:rowOff>95148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42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81966</xdr:rowOff>
    </xdr:from>
    <xdr:to>
      <xdr:col>36</xdr:col>
      <xdr:colOff>165100</xdr:colOff>
      <xdr:row>30</xdr:row>
      <xdr:rowOff>12116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05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28643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482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152552</xdr:rowOff>
    </xdr:from>
    <xdr:to>
      <xdr:col>55</xdr:col>
      <xdr:colOff>50800</xdr:colOff>
      <xdr:row>37</xdr:row>
      <xdr:rowOff>82702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104627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7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103645</xdr:rowOff>
    </xdr:from>
    <xdr:to>
      <xdr:col>50</xdr:col>
      <xdr:colOff>165100</xdr:colOff>
      <xdr:row>37</xdr:row>
      <xdr:rowOff>33795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7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50322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5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69964</xdr:rowOff>
    </xdr:from>
    <xdr:to>
      <xdr:col>46</xdr:col>
      <xdr:colOff>38100</xdr:colOff>
      <xdr:row>37</xdr:row>
      <xdr:rowOff>114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4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16641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1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145390</xdr:rowOff>
    </xdr:from>
    <xdr:to>
      <xdr:col>41</xdr:col>
      <xdr:colOff>101600</xdr:colOff>
      <xdr:row>37</xdr:row>
      <xdr:rowOff>75540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92067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0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93154</xdr:rowOff>
    </xdr:from>
    <xdr:to>
      <xdr:col>36</xdr:col>
      <xdr:colOff>165100</xdr:colOff>
      <xdr:row>30</xdr:row>
      <xdr:rowOff>23304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06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14431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15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171328</xdr:rowOff>
    </xdr:from>
    <xdr:to>
      <xdr:col>54</xdr:col>
      <xdr:colOff>189865</xdr:colOff>
      <xdr:row>56</xdr:row>
      <xdr:rowOff>17073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43828"/>
          <a:ext cx="1270" cy="8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20900</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62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17073</xdr:rowOff>
    </xdr:from>
    <xdr:to>
      <xdr:col>55</xdr:col>
      <xdr:colOff>88900</xdr:colOff>
      <xdr:row>56</xdr:row>
      <xdr:rowOff>17073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61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118005</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1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171328</xdr:rowOff>
    </xdr:from>
    <xdr:to>
      <xdr:col>55</xdr:col>
      <xdr:colOff>88900</xdr:colOff>
      <xdr:row>50</xdr:row>
      <xdr:rowOff>171328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4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146003</xdr:rowOff>
    </xdr:from>
    <xdr:to>
      <xdr:col>55</xdr:col>
      <xdr:colOff>0</xdr:colOff>
      <xdr:row>57</xdr:row>
      <xdr:rowOff>117656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575753"/>
          <a:ext cx="838200" cy="31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23489</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110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612</xdr:rowOff>
    </xdr:from>
    <xdr:to>
      <xdr:col>55</xdr:col>
      <xdr:colOff>50800</xdr:colOff>
      <xdr:row>54</xdr:row>
      <xdr:rowOff>102212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2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117656</xdr:rowOff>
    </xdr:from>
    <xdr:to>
      <xdr:col>50</xdr:col>
      <xdr:colOff>114300</xdr:colOff>
      <xdr:row>58</xdr:row>
      <xdr:rowOff>73096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890306"/>
          <a:ext cx="889000" cy="12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139274</xdr:rowOff>
    </xdr:from>
    <xdr:to>
      <xdr:col>50</xdr:col>
      <xdr:colOff>165100</xdr:colOff>
      <xdr:row>56</xdr:row>
      <xdr:rowOff>69424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85951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4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68149</xdr:rowOff>
    </xdr:from>
    <xdr:to>
      <xdr:col>45</xdr:col>
      <xdr:colOff>177800</xdr:colOff>
      <xdr:row>58</xdr:row>
      <xdr:rowOff>73096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669349"/>
          <a:ext cx="889000" cy="34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111711</xdr:rowOff>
    </xdr:from>
    <xdr:to>
      <xdr:col>46</xdr:col>
      <xdr:colOff>38100</xdr:colOff>
      <xdr:row>56</xdr:row>
      <xdr:rowOff>41861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58388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1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68149</xdr:rowOff>
    </xdr:from>
    <xdr:to>
      <xdr:col>41</xdr:col>
      <xdr:colOff>50800</xdr:colOff>
      <xdr:row>57</xdr:row>
      <xdr:rowOff>6834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669349"/>
          <a:ext cx="889000" cy="1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119859</xdr:rowOff>
    </xdr:from>
    <xdr:to>
      <xdr:col>41</xdr:col>
      <xdr:colOff>101600</xdr:colOff>
      <xdr:row>56</xdr:row>
      <xdr:rowOff>50009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4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66536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32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17087</xdr:rowOff>
    </xdr:from>
    <xdr:to>
      <xdr:col>36</xdr:col>
      <xdr:colOff>165100</xdr:colOff>
      <xdr:row>57</xdr:row>
      <xdr:rowOff>118687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8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109814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8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95203</xdr:rowOff>
    </xdr:from>
    <xdr:to>
      <xdr:col>55</xdr:col>
      <xdr:colOff>50800</xdr:colOff>
      <xdr:row>56</xdr:row>
      <xdr:rowOff>25353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52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10130</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43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66856</xdr:rowOff>
    </xdr:from>
    <xdr:to>
      <xdr:col>50</xdr:col>
      <xdr:colOff>165100</xdr:colOff>
      <xdr:row>57</xdr:row>
      <xdr:rowOff>168456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3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159583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3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22296</xdr:rowOff>
    </xdr:from>
    <xdr:to>
      <xdr:col>46</xdr:col>
      <xdr:colOff>38100</xdr:colOff>
      <xdr:row>58</xdr:row>
      <xdr:rowOff>123896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6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115023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05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17349</xdr:rowOff>
    </xdr:from>
    <xdr:to>
      <xdr:col>41</xdr:col>
      <xdr:colOff>101600</xdr:colOff>
      <xdr:row>56</xdr:row>
      <xdr:rowOff>118949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61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110076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71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127484</xdr:rowOff>
    </xdr:from>
    <xdr:to>
      <xdr:col>36</xdr:col>
      <xdr:colOff>165100</xdr:colOff>
      <xdr:row>57</xdr:row>
      <xdr:rowOff>57634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74161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50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92684</xdr:rowOff>
    </xdr:from>
    <xdr:to>
      <xdr:col>54</xdr:col>
      <xdr:colOff>189865</xdr:colOff>
      <xdr:row>78</xdr:row>
      <xdr:rowOff>80798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94184"/>
          <a:ext cx="1270" cy="135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84625</xdr:rowOff>
    </xdr:from>
    <xdr:ext cx="469744"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4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80798</xdr:rowOff>
    </xdr:from>
    <xdr:to>
      <xdr:col>55</xdr:col>
      <xdr:colOff>88900</xdr:colOff>
      <xdr:row>78</xdr:row>
      <xdr:rowOff>80798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45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39361</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6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92684</xdr:rowOff>
    </xdr:from>
    <xdr:to>
      <xdr:col>55</xdr:col>
      <xdr:colOff>88900</xdr:colOff>
      <xdr:row>70</xdr:row>
      <xdr:rowOff>92684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94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133147</xdr:rowOff>
    </xdr:from>
    <xdr:to>
      <xdr:col>55</xdr:col>
      <xdr:colOff>0</xdr:colOff>
      <xdr:row>76</xdr:row>
      <xdr:rowOff>92227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2648997"/>
          <a:ext cx="838200" cy="47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139831</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2655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161404</xdr:rowOff>
    </xdr:from>
    <xdr:to>
      <xdr:col>55</xdr:col>
      <xdr:colOff>50800</xdr:colOff>
      <xdr:row>74</xdr:row>
      <xdr:rowOff>91554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26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65215</xdr:rowOff>
    </xdr:from>
    <xdr:to>
      <xdr:col>50</xdr:col>
      <xdr:colOff>114300</xdr:colOff>
      <xdr:row>76</xdr:row>
      <xdr:rowOff>92227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095415"/>
          <a:ext cx="889000" cy="2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117932</xdr:rowOff>
    </xdr:from>
    <xdr:to>
      <xdr:col>50</xdr:col>
      <xdr:colOff>165100</xdr:colOff>
      <xdr:row>77</xdr:row>
      <xdr:rowOff>48082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39209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4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65215</xdr:rowOff>
    </xdr:from>
    <xdr:to>
      <xdr:col>45</xdr:col>
      <xdr:colOff>177800</xdr:colOff>
      <xdr:row>77</xdr:row>
      <xdr:rowOff>50509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095415"/>
          <a:ext cx="889000" cy="15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92253</xdr:rowOff>
    </xdr:from>
    <xdr:to>
      <xdr:col>46</xdr:col>
      <xdr:colOff>38100</xdr:colOff>
      <xdr:row>76</xdr:row>
      <xdr:rowOff>22402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29510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38930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72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50509</xdr:rowOff>
    </xdr:from>
    <xdr:to>
      <xdr:col>41</xdr:col>
      <xdr:colOff>50800</xdr:colOff>
      <xdr:row>77</xdr:row>
      <xdr:rowOff>79121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252159"/>
          <a:ext cx="889000" cy="2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131420</xdr:rowOff>
    </xdr:from>
    <xdr:to>
      <xdr:col>41</xdr:col>
      <xdr:colOff>101600</xdr:colOff>
      <xdr:row>77</xdr:row>
      <xdr:rowOff>61570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78097</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26428" y="1293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7556</xdr:rowOff>
    </xdr:from>
    <xdr:to>
      <xdr:col>36</xdr:col>
      <xdr:colOff>165100</xdr:colOff>
      <xdr:row>78</xdr:row>
      <xdr:rowOff>109156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100283</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37428" y="1347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82347</xdr:rowOff>
    </xdr:from>
    <xdr:to>
      <xdr:col>55</xdr:col>
      <xdr:colOff>50800</xdr:colOff>
      <xdr:row>74</xdr:row>
      <xdr:rowOff>12497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5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105224</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44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41427</xdr:rowOff>
    </xdr:from>
    <xdr:to>
      <xdr:col>50</xdr:col>
      <xdr:colOff>165100</xdr:colOff>
      <xdr:row>76</xdr:row>
      <xdr:rowOff>143027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0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159555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84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14415</xdr:rowOff>
    </xdr:from>
    <xdr:to>
      <xdr:col>46</xdr:col>
      <xdr:colOff>38100</xdr:colOff>
      <xdr:row>76</xdr:row>
      <xdr:rowOff>116015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0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107142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13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171159</xdr:rowOff>
    </xdr:from>
    <xdr:to>
      <xdr:col>41</xdr:col>
      <xdr:colOff>101600</xdr:colOff>
      <xdr:row>77</xdr:row>
      <xdr:rowOff>101309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0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92436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29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28321</xdr:rowOff>
    </xdr:from>
    <xdr:to>
      <xdr:col>36</xdr:col>
      <xdr:colOff>165100</xdr:colOff>
      <xdr:row>77</xdr:row>
      <xdr:rowOff>129921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146448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00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169380</xdr:rowOff>
    </xdr:from>
    <xdr:to>
      <xdr:col>54</xdr:col>
      <xdr:colOff>189865</xdr:colOff>
      <xdr:row>95</xdr:row>
      <xdr:rowOff>113449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28430"/>
          <a:ext cx="1270" cy="972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117276</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40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113449</xdr:rowOff>
    </xdr:from>
    <xdr:to>
      <xdr:col>55</xdr:col>
      <xdr:colOff>88900</xdr:colOff>
      <xdr:row>95</xdr:row>
      <xdr:rowOff>113449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40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116057</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0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169380</xdr:rowOff>
    </xdr:from>
    <xdr:to>
      <xdr:col>55</xdr:col>
      <xdr:colOff>88900</xdr:colOff>
      <xdr:row>89</xdr:row>
      <xdr:rowOff>169380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2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113449</xdr:rowOff>
    </xdr:from>
    <xdr:to>
      <xdr:col>55</xdr:col>
      <xdr:colOff>0</xdr:colOff>
      <xdr:row>96</xdr:row>
      <xdr:rowOff>145835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401199"/>
          <a:ext cx="838200" cy="20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42511</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5644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19634</xdr:rowOff>
    </xdr:from>
    <xdr:to>
      <xdr:col>55</xdr:col>
      <xdr:colOff>50800</xdr:colOff>
      <xdr:row>92</xdr:row>
      <xdr:rowOff>121234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579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145835</xdr:rowOff>
    </xdr:from>
    <xdr:to>
      <xdr:col>50</xdr:col>
      <xdr:colOff>114300</xdr:colOff>
      <xdr:row>98</xdr:row>
      <xdr:rowOff>49670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605035"/>
          <a:ext cx="889000" cy="24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138049</xdr:rowOff>
    </xdr:from>
    <xdr:to>
      <xdr:col>50</xdr:col>
      <xdr:colOff>165100</xdr:colOff>
      <xdr:row>94</xdr:row>
      <xdr:rowOff>68199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84726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585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119278</xdr:rowOff>
    </xdr:from>
    <xdr:to>
      <xdr:col>45</xdr:col>
      <xdr:colOff>177800</xdr:colOff>
      <xdr:row>98</xdr:row>
      <xdr:rowOff>49670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064128"/>
          <a:ext cx="889000" cy="78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1270</xdr:rowOff>
    </xdr:from>
    <xdr:to>
      <xdr:col>46</xdr:col>
      <xdr:colOff>38100</xdr:colOff>
      <xdr:row>94</xdr:row>
      <xdr:rowOff>102870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11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119397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589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119278</xdr:rowOff>
    </xdr:from>
    <xdr:to>
      <xdr:col>41</xdr:col>
      <xdr:colOff>50800</xdr:colOff>
      <xdr:row>95</xdr:row>
      <xdr:rowOff>43459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064128"/>
          <a:ext cx="889000" cy="26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28702</xdr:rowOff>
    </xdr:from>
    <xdr:to>
      <xdr:col>41</xdr:col>
      <xdr:colOff>101600</xdr:colOff>
      <xdr:row>94</xdr:row>
      <xdr:rowOff>130302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14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121429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3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76784</xdr:rowOff>
    </xdr:from>
    <xdr:to>
      <xdr:col>36</xdr:col>
      <xdr:colOff>165100</xdr:colOff>
      <xdr:row>96</xdr:row>
      <xdr:rowOff>6934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36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169511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5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62649</xdr:rowOff>
    </xdr:from>
    <xdr:to>
      <xdr:col>55</xdr:col>
      <xdr:colOff>50800</xdr:colOff>
      <xdr:row>95</xdr:row>
      <xdr:rowOff>164249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35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149026</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2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95035</xdr:rowOff>
    </xdr:from>
    <xdr:to>
      <xdr:col>50</xdr:col>
      <xdr:colOff>165100</xdr:colOff>
      <xdr:row>97</xdr:row>
      <xdr:rowOff>25185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16312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170320</xdr:rowOff>
    </xdr:from>
    <xdr:to>
      <xdr:col>46</xdr:col>
      <xdr:colOff>38100</xdr:colOff>
      <xdr:row>98</xdr:row>
      <xdr:rowOff>100470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91597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9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68478</xdr:rowOff>
    </xdr:from>
    <xdr:to>
      <xdr:col>41</xdr:col>
      <xdr:colOff>101600</xdr:colOff>
      <xdr:row>93</xdr:row>
      <xdr:rowOff>170078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01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15155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578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164109</xdr:rowOff>
    </xdr:from>
    <xdr:to>
      <xdr:col>36</xdr:col>
      <xdr:colOff>165100</xdr:colOff>
      <xdr:row>95</xdr:row>
      <xdr:rowOff>94259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28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110786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05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14351</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29301"/>
          <a:ext cx="1269" cy="140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132478</xdr:rowOff>
    </xdr:from>
    <xdr:ext cx="469744"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0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14351</xdr:rowOff>
    </xdr:from>
    <xdr:to>
      <xdr:col>86</xdr:col>
      <xdr:colOff>25400</xdr:colOff>
      <xdr:row>31</xdr:row>
      <xdr:rowOff>14351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29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168546</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5997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145669</xdr:rowOff>
    </xdr:from>
    <xdr:to>
      <xdr:col>85</xdr:col>
      <xdr:colOff>177800</xdr:colOff>
      <xdr:row>36</xdr:row>
      <xdr:rowOff>75819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14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29</xdr:row>
      <xdr:rowOff>146050</xdr:rowOff>
    </xdr:from>
    <xdr:to>
      <xdr:col>81</xdr:col>
      <xdr:colOff>101600</xdr:colOff>
      <xdr:row>30</xdr:row>
      <xdr:rowOff>76200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28</xdr:row>
      <xdr:rowOff>92727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48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82423</xdr:rowOff>
    </xdr:from>
    <xdr:to>
      <xdr:col>76</xdr:col>
      <xdr:colOff>165100</xdr:colOff>
      <xdr:row>34</xdr:row>
      <xdr:rowOff>12573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574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32</xdr:row>
      <xdr:rowOff>29100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551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106045</xdr:rowOff>
    </xdr:from>
    <xdr:to>
      <xdr:col>72</xdr:col>
      <xdr:colOff>38100</xdr:colOff>
      <xdr:row>38</xdr:row>
      <xdr:rowOff>36195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52722</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224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28702</xdr:rowOff>
    </xdr:from>
    <xdr:to>
      <xdr:col>67</xdr:col>
      <xdr:colOff>101600</xdr:colOff>
      <xdr:row>37</xdr:row>
      <xdr:rowOff>130302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35</xdr:row>
      <xdr:rowOff>146829</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64643</xdr:rowOff>
    </xdr:from>
    <xdr:to>
      <xdr:col>85</xdr:col>
      <xdr:colOff>126364</xdr:colOff>
      <xdr:row>75</xdr:row>
      <xdr:rowOff>61747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237593"/>
          <a:ext cx="1269" cy="682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65574</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292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75</xdr:row>
      <xdr:rowOff>61747</xdr:rowOff>
    </xdr:from>
    <xdr:to>
      <xdr:col>86</xdr:col>
      <xdr:colOff>25400</xdr:colOff>
      <xdr:row>75</xdr:row>
      <xdr:rowOff>61747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92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11320</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201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64643</xdr:rowOff>
    </xdr:from>
    <xdr:to>
      <xdr:col>86</xdr:col>
      <xdr:colOff>25400</xdr:colOff>
      <xdr:row>71</xdr:row>
      <xdr:rowOff>64643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2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129946</xdr:rowOff>
    </xdr:from>
    <xdr:to>
      <xdr:col>85</xdr:col>
      <xdr:colOff>127000</xdr:colOff>
      <xdr:row>73</xdr:row>
      <xdr:rowOff>30886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47434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153738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49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3861</xdr:rowOff>
    </xdr:from>
    <xdr:to>
      <xdr:col>85</xdr:col>
      <xdr:colOff>177800</xdr:colOff>
      <xdr:row>73</xdr:row>
      <xdr:rowOff>105461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51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117373</xdr:rowOff>
    </xdr:from>
    <xdr:to>
      <xdr:col>81</xdr:col>
      <xdr:colOff>50800</xdr:colOff>
      <xdr:row>72</xdr:row>
      <xdr:rowOff>129946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46177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72</xdr:row>
      <xdr:rowOff>83185</xdr:rowOff>
    </xdr:from>
    <xdr:to>
      <xdr:col>81</xdr:col>
      <xdr:colOff>101600</xdr:colOff>
      <xdr:row>73</xdr:row>
      <xdr:rowOff>13335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42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4462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5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47193</xdr:rowOff>
    </xdr:from>
    <xdr:to>
      <xdr:col>76</xdr:col>
      <xdr:colOff>114300</xdr:colOff>
      <xdr:row>72</xdr:row>
      <xdr:rowOff>117373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220143"/>
          <a:ext cx="889000" cy="24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72</xdr:row>
      <xdr:rowOff>113588</xdr:rowOff>
    </xdr:from>
    <xdr:to>
      <xdr:col>76</xdr:col>
      <xdr:colOff>165100</xdr:colOff>
      <xdr:row>73</xdr:row>
      <xdr:rowOff>43738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4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34865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5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47193</xdr:rowOff>
    </xdr:from>
    <xdr:to>
      <xdr:col>71</xdr:col>
      <xdr:colOff>177800</xdr:colOff>
      <xdr:row>72</xdr:row>
      <xdr:rowOff>6197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220143"/>
          <a:ext cx="889000" cy="13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74193</xdr:rowOff>
    </xdr:from>
    <xdr:to>
      <xdr:col>72</xdr:col>
      <xdr:colOff>38100</xdr:colOff>
      <xdr:row>73</xdr:row>
      <xdr:rowOff>4343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41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166920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51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83489</xdr:rowOff>
    </xdr:from>
    <xdr:to>
      <xdr:col>67</xdr:col>
      <xdr:colOff>101600</xdr:colOff>
      <xdr:row>80</xdr:row>
      <xdr:rowOff>13639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62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80</xdr:row>
      <xdr:rowOff>4766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72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151536</xdr:rowOff>
    </xdr:from>
    <xdr:to>
      <xdr:col>85</xdr:col>
      <xdr:colOff>177800</xdr:colOff>
      <xdr:row>73</xdr:row>
      <xdr:rowOff>81686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4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2963</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3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79146</xdr:rowOff>
    </xdr:from>
    <xdr:to>
      <xdr:col>81</xdr:col>
      <xdr:colOff>101600</xdr:colOff>
      <xdr:row>73</xdr:row>
      <xdr:rowOff>9296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42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25823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19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66573</xdr:rowOff>
    </xdr:from>
    <xdr:to>
      <xdr:col>76</xdr:col>
      <xdr:colOff>165100</xdr:colOff>
      <xdr:row>72</xdr:row>
      <xdr:rowOff>168173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41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13250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18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167843</xdr:rowOff>
    </xdr:from>
    <xdr:to>
      <xdr:col>72</xdr:col>
      <xdr:colOff>38100</xdr:colOff>
      <xdr:row>71</xdr:row>
      <xdr:rowOff>97993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16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114520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194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126847</xdr:rowOff>
    </xdr:from>
    <xdr:to>
      <xdr:col>67</xdr:col>
      <xdr:colOff>101600</xdr:colOff>
      <xdr:row>72</xdr:row>
      <xdr:rowOff>56997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29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73524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07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141072</xdr:rowOff>
    </xdr:from>
    <xdr:to>
      <xdr:col>85</xdr:col>
      <xdr:colOff>126364</xdr:colOff>
      <xdr:row>99</xdr:row>
      <xdr:rowOff>16300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71572"/>
          <a:ext cx="1269" cy="141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20127</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9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16300</xdr:rowOff>
    </xdr:from>
    <xdr:to>
      <xdr:col>86</xdr:col>
      <xdr:colOff>25400</xdr:colOff>
      <xdr:row>99</xdr:row>
      <xdr:rowOff>16300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89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87749</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4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141072</xdr:rowOff>
    </xdr:from>
    <xdr:to>
      <xdr:col>86</xdr:col>
      <xdr:colOff>25400</xdr:colOff>
      <xdr:row>90</xdr:row>
      <xdr:rowOff>141072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7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106935</xdr:rowOff>
    </xdr:from>
    <xdr:to>
      <xdr:col>85</xdr:col>
      <xdr:colOff>127000</xdr:colOff>
      <xdr:row>98</xdr:row>
      <xdr:rowOff>132015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566135"/>
          <a:ext cx="838200" cy="36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55563</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171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32686</xdr:rowOff>
    </xdr:from>
    <xdr:to>
      <xdr:col>85</xdr:col>
      <xdr:colOff>177800</xdr:colOff>
      <xdr:row>95</xdr:row>
      <xdr:rowOff>134286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32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132015</xdr:rowOff>
    </xdr:from>
    <xdr:to>
      <xdr:col>81</xdr:col>
      <xdr:colOff>50800</xdr:colOff>
      <xdr:row>98</xdr:row>
      <xdr:rowOff>140374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934115"/>
          <a:ext cx="889000" cy="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75924</xdr:rowOff>
    </xdr:from>
    <xdr:to>
      <xdr:col>81</xdr:col>
      <xdr:colOff>101600</xdr:colOff>
      <xdr:row>96</xdr:row>
      <xdr:rowOff>6074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36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22601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13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140374</xdr:rowOff>
    </xdr:from>
    <xdr:to>
      <xdr:col>76</xdr:col>
      <xdr:colOff>114300</xdr:colOff>
      <xdr:row>99</xdr:row>
      <xdr:rowOff>13198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942474"/>
          <a:ext cx="889000" cy="4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147279</xdr:rowOff>
    </xdr:from>
    <xdr:to>
      <xdr:col>76</xdr:col>
      <xdr:colOff>165100</xdr:colOff>
      <xdr:row>96</xdr:row>
      <xdr:rowOff>77429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43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93956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21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13198</xdr:rowOff>
    </xdr:from>
    <xdr:to>
      <xdr:col>71</xdr:col>
      <xdr:colOff>177800</xdr:colOff>
      <xdr:row>99</xdr:row>
      <xdr:rowOff>47465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986748"/>
          <a:ext cx="889000" cy="3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157316</xdr:rowOff>
    </xdr:from>
    <xdr:to>
      <xdr:col>72</xdr:col>
      <xdr:colOff>38100</xdr:colOff>
      <xdr:row>96</xdr:row>
      <xdr:rowOff>87466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44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103993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22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125563</xdr:rowOff>
    </xdr:from>
    <xdr:to>
      <xdr:col>67</xdr:col>
      <xdr:colOff>101600</xdr:colOff>
      <xdr:row>98</xdr:row>
      <xdr:rowOff>55713</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5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72240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3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56135</xdr:rowOff>
    </xdr:from>
    <xdr:to>
      <xdr:col>85</xdr:col>
      <xdr:colOff>177800</xdr:colOff>
      <xdr:row>96</xdr:row>
      <xdr:rowOff>157735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51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34562</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49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81215</xdr:rowOff>
    </xdr:from>
    <xdr:to>
      <xdr:col>81</xdr:col>
      <xdr:colOff>101600</xdr:colOff>
      <xdr:row>99</xdr:row>
      <xdr:rowOff>11365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88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2492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97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89574</xdr:rowOff>
    </xdr:from>
    <xdr:to>
      <xdr:col>76</xdr:col>
      <xdr:colOff>165100</xdr:colOff>
      <xdr:row>99</xdr:row>
      <xdr:rowOff>19724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9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10851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9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133848</xdr:rowOff>
    </xdr:from>
    <xdr:to>
      <xdr:col>72</xdr:col>
      <xdr:colOff>38100</xdr:colOff>
      <xdr:row>99</xdr:row>
      <xdr:rowOff>63998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93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55125</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702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168115</xdr:rowOff>
    </xdr:from>
    <xdr:to>
      <xdr:col>67</xdr:col>
      <xdr:colOff>101600</xdr:colOff>
      <xdr:row>99</xdr:row>
      <xdr:rowOff>98265</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97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89392</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706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111777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73677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156464</xdr:rowOff>
    </xdr:from>
    <xdr:to>
      <xdr:col>116</xdr:col>
      <xdr:colOff>62864</xdr:colOff>
      <xdr:row>37</xdr:row>
      <xdr:rowOff>97028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471414"/>
          <a:ext cx="1269"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100855</xdr:rowOff>
    </xdr:from>
    <xdr:ext cx="469744"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44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97028</xdr:rowOff>
    </xdr:from>
    <xdr:to>
      <xdr:col>116</xdr:col>
      <xdr:colOff>152400</xdr:colOff>
      <xdr:row>37</xdr:row>
      <xdr:rowOff>97028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44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103141</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24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156464</xdr:rowOff>
    </xdr:from>
    <xdr:to>
      <xdr:col>116</xdr:col>
      <xdr:colOff>152400</xdr:colOff>
      <xdr:row>31</xdr:row>
      <xdr:rowOff>156464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471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63119</xdr:rowOff>
    </xdr:from>
    <xdr:to>
      <xdr:col>116</xdr:col>
      <xdr:colOff>63500</xdr:colOff>
      <xdr:row>38</xdr:row>
      <xdr:rowOff>82550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1323300" y="6406769"/>
          <a:ext cx="838200" cy="19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80535</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5909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57658</xdr:rowOff>
    </xdr:from>
    <xdr:to>
      <xdr:col>116</xdr:col>
      <xdr:colOff>114300</xdr:colOff>
      <xdr:row>35</xdr:row>
      <xdr:rowOff>159258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124460</xdr:rowOff>
    </xdr:from>
    <xdr:to>
      <xdr:col>111</xdr:col>
      <xdr:colOff>177800</xdr:colOff>
      <xdr:row>38</xdr:row>
      <xdr:rowOff>82550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46811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111379</xdr:rowOff>
    </xdr:from>
    <xdr:to>
      <xdr:col>112</xdr:col>
      <xdr:colOff>38100</xdr:colOff>
      <xdr:row>36</xdr:row>
      <xdr:rowOff>41529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1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58056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588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124460</xdr:rowOff>
    </xdr:from>
    <xdr:to>
      <xdr:col>107</xdr:col>
      <xdr:colOff>50800</xdr:colOff>
      <xdr:row>38</xdr:row>
      <xdr:rowOff>60071</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9545300" y="6468110"/>
          <a:ext cx="8890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100711</xdr:rowOff>
    </xdr:from>
    <xdr:to>
      <xdr:col>107</xdr:col>
      <xdr:colOff>101600</xdr:colOff>
      <xdr:row>36</xdr:row>
      <xdr:rowOff>30861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10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47388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587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46355</xdr:rowOff>
    </xdr:from>
    <xdr:to>
      <xdr:col>102</xdr:col>
      <xdr:colOff>114300</xdr:colOff>
      <xdr:row>38</xdr:row>
      <xdr:rowOff>60071</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561455"/>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136525</xdr:rowOff>
    </xdr:from>
    <xdr:to>
      <xdr:col>102</xdr:col>
      <xdr:colOff>165100</xdr:colOff>
      <xdr:row>36</xdr:row>
      <xdr:rowOff>66675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83202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591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163957</xdr:rowOff>
    </xdr:from>
    <xdr:to>
      <xdr:col>98</xdr:col>
      <xdr:colOff>38100</xdr:colOff>
      <xdr:row>38</xdr:row>
      <xdr:rowOff>94107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50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110634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8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12319</xdr:rowOff>
    </xdr:from>
    <xdr:to>
      <xdr:col>116</xdr:col>
      <xdr:colOff>114300</xdr:colOff>
      <xdr:row>37</xdr:row>
      <xdr:rowOff>113919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3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98696</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27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31750</xdr:rowOff>
    </xdr:from>
    <xdr:to>
      <xdr:col>112</xdr:col>
      <xdr:colOff>38100</xdr:colOff>
      <xdr:row>38</xdr:row>
      <xdr:rowOff>133350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124477</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73660</xdr:rowOff>
    </xdr:from>
    <xdr:to>
      <xdr:col>107</xdr:col>
      <xdr:colOff>101600</xdr:colOff>
      <xdr:row>38</xdr:row>
      <xdr:rowOff>3810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166387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99428"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9271</xdr:rowOff>
    </xdr:from>
    <xdr:to>
      <xdr:col>102</xdr:col>
      <xdr:colOff>165100</xdr:colOff>
      <xdr:row>38</xdr:row>
      <xdr:rowOff>110871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5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101998</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10428" y="661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167005</xdr:rowOff>
    </xdr:from>
    <xdr:to>
      <xdr:col>98</xdr:col>
      <xdr:colOff>38100</xdr:colOff>
      <xdr:row>38</xdr:row>
      <xdr:rowOff>97155</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88282</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21428" y="660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121445</xdr:rowOff>
    </xdr:from>
    <xdr:to>
      <xdr:col>116</xdr:col>
      <xdr:colOff>62864</xdr:colOff>
      <xdr:row>58</xdr:row>
      <xdr:rowOff>32454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693945"/>
          <a:ext cx="1269" cy="1282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36281</xdr:rowOff>
    </xdr:from>
    <xdr:ext cx="469744"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9980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32454</xdr:rowOff>
    </xdr:from>
    <xdr:to>
      <xdr:col>116</xdr:col>
      <xdr:colOff>152400</xdr:colOff>
      <xdr:row>58</xdr:row>
      <xdr:rowOff>32454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9976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68122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46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121445</xdr:rowOff>
    </xdr:from>
    <xdr:to>
      <xdr:col>116</xdr:col>
      <xdr:colOff>152400</xdr:colOff>
      <xdr:row>50</xdr:row>
      <xdr:rowOff>121445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69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121445</xdr:rowOff>
    </xdr:from>
    <xdr:to>
      <xdr:col>116</xdr:col>
      <xdr:colOff>63500</xdr:colOff>
      <xdr:row>50</xdr:row>
      <xdr:rowOff>157073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8693945"/>
          <a:ext cx="838200" cy="3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9165</xdr:rowOff>
    </xdr:from>
    <xdr:ext cx="534377"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438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30738</xdr:rowOff>
    </xdr:from>
    <xdr:to>
      <xdr:col>116</xdr:col>
      <xdr:colOff>114300</xdr:colOff>
      <xdr:row>55</xdr:row>
      <xdr:rowOff>132338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46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125494</xdr:rowOff>
    </xdr:from>
    <xdr:to>
      <xdr:col>111</xdr:col>
      <xdr:colOff>177800</xdr:colOff>
      <xdr:row>50</xdr:row>
      <xdr:rowOff>157073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8697994"/>
          <a:ext cx="889000" cy="3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41025</xdr:rowOff>
    </xdr:from>
    <xdr:to>
      <xdr:col>112</xdr:col>
      <xdr:colOff>38100</xdr:colOff>
      <xdr:row>55</xdr:row>
      <xdr:rowOff>142625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47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133752</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956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125494</xdr:rowOff>
    </xdr:from>
    <xdr:to>
      <xdr:col>107</xdr:col>
      <xdr:colOff>50800</xdr:colOff>
      <xdr:row>50</xdr:row>
      <xdr:rowOff>125854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8697994"/>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30215</xdr:rowOff>
    </xdr:from>
    <xdr:to>
      <xdr:col>107</xdr:col>
      <xdr:colOff>101600</xdr:colOff>
      <xdr:row>55</xdr:row>
      <xdr:rowOff>131815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4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122942</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67111" y="955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125854</xdr:rowOff>
    </xdr:from>
    <xdr:to>
      <xdr:col>102</xdr:col>
      <xdr:colOff>114300</xdr:colOff>
      <xdr:row>50</xdr:row>
      <xdr:rowOff>162005</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8698354"/>
          <a:ext cx="889000" cy="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3142</xdr:rowOff>
    </xdr:from>
    <xdr:to>
      <xdr:col>102</xdr:col>
      <xdr:colOff>165100</xdr:colOff>
      <xdr:row>55</xdr:row>
      <xdr:rowOff>104742</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432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95869</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278111" y="95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22769</xdr:rowOff>
    </xdr:from>
    <xdr:to>
      <xdr:col>98</xdr:col>
      <xdr:colOff>38100</xdr:colOff>
      <xdr:row>57</xdr:row>
      <xdr:rowOff>124369</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79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115496</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389111" y="988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70645</xdr:rowOff>
    </xdr:from>
    <xdr:to>
      <xdr:col>116</xdr:col>
      <xdr:colOff>114300</xdr:colOff>
      <xdr:row>51</xdr:row>
      <xdr:rowOff>795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864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23672</xdr:rowOff>
    </xdr:from>
    <xdr:ext cx="534377"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859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106273</xdr:rowOff>
    </xdr:from>
    <xdr:to>
      <xdr:col>112</xdr:col>
      <xdr:colOff>38100</xdr:colOff>
      <xdr:row>51</xdr:row>
      <xdr:rowOff>36423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867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52950</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56111" y="845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74694</xdr:rowOff>
    </xdr:from>
    <xdr:to>
      <xdr:col>107</xdr:col>
      <xdr:colOff>101600</xdr:colOff>
      <xdr:row>51</xdr:row>
      <xdr:rowOff>4844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8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21371</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67111" y="842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75054</xdr:rowOff>
    </xdr:from>
    <xdr:to>
      <xdr:col>102</xdr:col>
      <xdr:colOff>165100</xdr:colOff>
      <xdr:row>51</xdr:row>
      <xdr:rowOff>5204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86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21731</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278111" y="84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111205</xdr:rowOff>
    </xdr:from>
    <xdr:to>
      <xdr:col>98</xdr:col>
      <xdr:colOff>38100</xdr:colOff>
      <xdr:row>51</xdr:row>
      <xdr:rowOff>41355</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868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57882</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389111" y="845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9764</xdr:rowOff>
    </xdr:from>
    <xdr:to>
      <xdr:col>116</xdr:col>
      <xdr:colOff>62864</xdr:colOff>
      <xdr:row>77</xdr:row>
      <xdr:rowOff>151405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11264"/>
          <a:ext cx="1269" cy="134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155232</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35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151405</xdr:rowOff>
    </xdr:from>
    <xdr:to>
      <xdr:col>116</xdr:col>
      <xdr:colOff>152400</xdr:colOff>
      <xdr:row>77</xdr:row>
      <xdr:rowOff>151405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353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127891</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9764</xdr:rowOff>
    </xdr:from>
    <xdr:to>
      <xdr:col>116</xdr:col>
      <xdr:colOff>152400</xdr:colOff>
      <xdr:row>70</xdr:row>
      <xdr:rowOff>9764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151405</xdr:rowOff>
    </xdr:from>
    <xdr:to>
      <xdr:col>116</xdr:col>
      <xdr:colOff>63500</xdr:colOff>
      <xdr:row>78</xdr:row>
      <xdr:rowOff>71211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3353055"/>
          <a:ext cx="838200" cy="9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89740</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26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66863</xdr:rowOff>
    </xdr:from>
    <xdr:to>
      <xdr:col>116</xdr:col>
      <xdr:colOff>114300</xdr:colOff>
      <xdr:row>72</xdr:row>
      <xdr:rowOff>168463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41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71211</xdr:rowOff>
    </xdr:from>
    <xdr:to>
      <xdr:col>111</xdr:col>
      <xdr:colOff>177800</xdr:colOff>
      <xdr:row>78</xdr:row>
      <xdr:rowOff>166675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3444311"/>
          <a:ext cx="889000" cy="9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140381</xdr:rowOff>
    </xdr:from>
    <xdr:to>
      <xdr:col>112</xdr:col>
      <xdr:colOff>38100</xdr:colOff>
      <xdr:row>73</xdr:row>
      <xdr:rowOff>70531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48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87058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26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166675</xdr:rowOff>
    </xdr:from>
    <xdr:to>
      <xdr:col>107</xdr:col>
      <xdr:colOff>50800</xdr:colOff>
      <xdr:row>79</xdr:row>
      <xdr:rowOff>46980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3539775"/>
          <a:ext cx="8890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44003</xdr:rowOff>
    </xdr:from>
    <xdr:to>
      <xdr:col>107</xdr:col>
      <xdr:colOff>101600</xdr:colOff>
      <xdr:row>73</xdr:row>
      <xdr:rowOff>145603</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5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162130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33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33537</xdr:rowOff>
    </xdr:from>
    <xdr:to>
      <xdr:col>102</xdr:col>
      <xdr:colOff>114300</xdr:colOff>
      <xdr:row>79</xdr:row>
      <xdr:rowOff>46980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656300" y="13578087"/>
          <a:ext cx="889000" cy="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52964</xdr:rowOff>
    </xdr:from>
    <xdr:to>
      <xdr:col>102</xdr:col>
      <xdr:colOff>165100</xdr:colOff>
      <xdr:row>73</xdr:row>
      <xdr:rowOff>154564</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56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171091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3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11908</xdr:rowOff>
    </xdr:from>
    <xdr:to>
      <xdr:col>98</xdr:col>
      <xdr:colOff>38100</xdr:colOff>
      <xdr:row>75</xdr:row>
      <xdr:rowOff>113508</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87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130035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4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100605</xdr:rowOff>
    </xdr:from>
    <xdr:to>
      <xdr:col>116</xdr:col>
      <xdr:colOff>114300</xdr:colOff>
      <xdr:row>78</xdr:row>
      <xdr:rowOff>30755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33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15532</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321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20411</xdr:rowOff>
    </xdr:from>
    <xdr:to>
      <xdr:col>112</xdr:col>
      <xdr:colOff>38100</xdr:colOff>
      <xdr:row>78</xdr:row>
      <xdr:rowOff>122011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33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113138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34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115875</xdr:rowOff>
    </xdr:from>
    <xdr:to>
      <xdr:col>107</xdr:col>
      <xdr:colOff>101600</xdr:colOff>
      <xdr:row>79</xdr:row>
      <xdr:rowOff>46025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34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37152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358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167630</xdr:rowOff>
    </xdr:from>
    <xdr:to>
      <xdr:col>102</xdr:col>
      <xdr:colOff>165100</xdr:colOff>
      <xdr:row>79</xdr:row>
      <xdr:rowOff>97780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35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88907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36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154187</xdr:rowOff>
    </xdr:from>
    <xdr:to>
      <xdr:col>98</xdr:col>
      <xdr:colOff>38100</xdr:colOff>
      <xdr:row>79</xdr:row>
      <xdr:rowOff>84337</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352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75464</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362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人件費については、人事院勧告に準じた給与改定や会計年度任用職員への勤勉手当の支給が開始したことなどにより、前年度対比で増加している。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維持補修費については、令和７年２月の大雪の影響で例年に比べて除雪経費が増加したため、前年度対比で増加している。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普通建設事業費については、小学校及び義務教育学校の普通教室等にエアコンを整備したことなどにより、前年度対比で増加している。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公債費については、これまでの計画的な市債発行により、償還元金・利子が減少したため、前年度対比で減少している。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については、令和６年４月に高等教育整備基金を廃止し、残高を公共施設等整備保全基金等へ積み替えたことや十勝圏複合事務組合より新中間処理施設整備のための基金の分配を廃棄物処理施設整備基金へ積み立てことなどにより、前年度対比で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160,810
159,280
619.34
101,144,030
99,842,658
1,292,090
43,103,884
67,100,314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48260</xdr:rowOff>
    </xdr:from>
    <xdr:to>
      <xdr:col>24</xdr:col>
      <xdr:colOff>62865</xdr:colOff>
      <xdr:row>38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1760"/>
          <a:ext cx="127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29227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25400</xdr:rowOff>
    </xdr:from>
    <xdr:to>
      <xdr:col>24</xdr:col>
      <xdr:colOff>152400</xdr:colOff>
      <xdr:row>38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166387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48260</xdr:rowOff>
    </xdr:from>
    <xdr:to>
      <xdr:col>24</xdr:col>
      <xdr:colOff>152400</xdr:colOff>
      <xdr:row>30</xdr:row>
      <xdr:rowOff>48260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80264</xdr:rowOff>
    </xdr:from>
    <xdr:to>
      <xdr:col>24</xdr:col>
      <xdr:colOff>63500</xdr:colOff>
      <xdr:row>31</xdr:row>
      <xdr:rowOff>160274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223764"/>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97045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83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118618</xdr:rowOff>
    </xdr:from>
    <xdr:to>
      <xdr:col>24</xdr:col>
      <xdr:colOff>114300</xdr:colOff>
      <xdr:row>33</xdr:row>
      <xdr:rowOff>48768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6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160274</xdr:rowOff>
    </xdr:from>
    <xdr:to>
      <xdr:col>19</xdr:col>
      <xdr:colOff>177800</xdr:colOff>
      <xdr:row>32</xdr:row>
      <xdr:rowOff>164846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475224"/>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15748</xdr:rowOff>
    </xdr:from>
    <xdr:to>
      <xdr:col>20</xdr:col>
      <xdr:colOff>38100</xdr:colOff>
      <xdr:row>33</xdr:row>
      <xdr:rowOff>117348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67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108475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6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164846</xdr:rowOff>
    </xdr:from>
    <xdr:to>
      <xdr:col>15</xdr:col>
      <xdr:colOff>50800</xdr:colOff>
      <xdr:row>33</xdr:row>
      <xdr:rowOff>75692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5124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148336</xdr:rowOff>
    </xdr:from>
    <xdr:to>
      <xdr:col>15</xdr:col>
      <xdr:colOff>101600</xdr:colOff>
      <xdr:row>34</xdr:row>
      <xdr:rowOff>78486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0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69613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75692</xdr:rowOff>
    </xdr:from>
    <xdr:to>
      <xdr:col>10</xdr:col>
      <xdr:colOff>114300</xdr:colOff>
      <xdr:row>33</xdr:row>
      <xdr:rowOff>84836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3354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123190</xdr:rowOff>
    </xdr:from>
    <xdr:to>
      <xdr:col>10</xdr:col>
      <xdr:colOff>165100</xdr:colOff>
      <xdr:row>35</xdr:row>
      <xdr:rowOff>53340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44467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4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159766</xdr:rowOff>
    </xdr:from>
    <xdr:to>
      <xdr:col>6</xdr:col>
      <xdr:colOff>38100</xdr:colOff>
      <xdr:row>35</xdr:row>
      <xdr:rowOff>89916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81043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8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29464</xdr:rowOff>
    </xdr:from>
    <xdr:to>
      <xdr:col>24</xdr:col>
      <xdr:colOff>114300</xdr:colOff>
      <xdr:row>30</xdr:row>
      <xdr:rowOff>131064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17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121937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09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109474</xdr:rowOff>
    </xdr:from>
    <xdr:to>
      <xdr:col>20</xdr:col>
      <xdr:colOff>38100</xdr:colOff>
      <xdr:row>32</xdr:row>
      <xdr:rowOff>39624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56151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1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114046</xdr:rowOff>
    </xdr:from>
    <xdr:to>
      <xdr:col>15</xdr:col>
      <xdr:colOff>101600</xdr:colOff>
      <xdr:row>33</xdr:row>
      <xdr:rowOff>44196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60723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7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24892</xdr:rowOff>
    </xdr:from>
    <xdr:to>
      <xdr:col>10</xdr:col>
      <xdr:colOff>165100</xdr:colOff>
      <xdr:row>33</xdr:row>
      <xdr:rowOff>126492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143019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5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34036</xdr:rowOff>
    </xdr:from>
    <xdr:to>
      <xdr:col>6</xdr:col>
      <xdr:colOff>38100</xdr:colOff>
      <xdr:row>33</xdr:row>
      <xdr:rowOff>135636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152163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6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106160</xdr:rowOff>
    </xdr:from>
    <xdr:to>
      <xdr:col>24</xdr:col>
      <xdr:colOff>62865</xdr:colOff>
      <xdr:row>57</xdr:row>
      <xdr:rowOff>33195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850110"/>
          <a:ext cx="1270" cy="95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37022</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80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33195</xdr:rowOff>
    </xdr:from>
    <xdr:to>
      <xdr:col>24</xdr:col>
      <xdr:colOff>152400</xdr:colOff>
      <xdr:row>57</xdr:row>
      <xdr:rowOff>33195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80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52837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62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106160</xdr:rowOff>
    </xdr:from>
    <xdr:to>
      <xdr:col>24</xdr:col>
      <xdr:colOff>152400</xdr:colOff>
      <xdr:row>51</xdr:row>
      <xdr:rowOff>106160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85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33195</xdr:rowOff>
    </xdr:from>
    <xdr:to>
      <xdr:col>24</xdr:col>
      <xdr:colOff>63500</xdr:colOff>
      <xdr:row>57</xdr:row>
      <xdr:rowOff>119345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805845"/>
          <a:ext cx="838200" cy="8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17759</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2760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166332</xdr:rowOff>
    </xdr:from>
    <xdr:to>
      <xdr:col>24</xdr:col>
      <xdr:colOff>114300</xdr:colOff>
      <xdr:row>55</xdr:row>
      <xdr:rowOff>96482</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42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118102</xdr:rowOff>
    </xdr:from>
    <xdr:to>
      <xdr:col>19</xdr:col>
      <xdr:colOff>177800</xdr:colOff>
      <xdr:row>57</xdr:row>
      <xdr:rowOff>119345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890752"/>
          <a:ext cx="889000" cy="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40286</xdr:rowOff>
    </xdr:from>
    <xdr:to>
      <xdr:col>20</xdr:col>
      <xdr:colOff>38100</xdr:colOff>
      <xdr:row>55</xdr:row>
      <xdr:rowOff>141886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47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158413</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24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118102</xdr:rowOff>
    </xdr:from>
    <xdr:to>
      <xdr:col>15</xdr:col>
      <xdr:colOff>50800</xdr:colOff>
      <xdr:row>57</xdr:row>
      <xdr:rowOff>122084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90752"/>
          <a:ext cx="8890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59584</xdr:rowOff>
    </xdr:from>
    <xdr:to>
      <xdr:col>15</xdr:col>
      <xdr:colOff>101600</xdr:colOff>
      <xdr:row>55</xdr:row>
      <xdr:rowOff>161184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4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6261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08795" y="926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16978</xdr:rowOff>
    </xdr:from>
    <xdr:to>
      <xdr:col>10</xdr:col>
      <xdr:colOff>114300</xdr:colOff>
      <xdr:row>57</xdr:row>
      <xdr:rowOff>122084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446728"/>
          <a:ext cx="889000" cy="4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114041</xdr:rowOff>
    </xdr:from>
    <xdr:to>
      <xdr:col>10</xdr:col>
      <xdr:colOff>165100</xdr:colOff>
      <xdr:row>56</xdr:row>
      <xdr:rowOff>44191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54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60718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1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166496</xdr:rowOff>
    </xdr:from>
    <xdr:to>
      <xdr:col>6</xdr:col>
      <xdr:colOff>38100</xdr:colOff>
      <xdr:row>54</xdr:row>
      <xdr:rowOff>96646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25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113173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02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153845</xdr:rowOff>
    </xdr:from>
    <xdr:to>
      <xdr:col>24</xdr:col>
      <xdr:colOff>114300</xdr:colOff>
      <xdr:row>57</xdr:row>
      <xdr:rowOff>83995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5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68772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6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68545</xdr:rowOff>
    </xdr:from>
    <xdr:to>
      <xdr:col>20</xdr:col>
      <xdr:colOff>38100</xdr:colOff>
      <xdr:row>57</xdr:row>
      <xdr:rowOff>170145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4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161272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67302</xdr:rowOff>
    </xdr:from>
    <xdr:to>
      <xdr:col>15</xdr:col>
      <xdr:colOff>101600</xdr:colOff>
      <xdr:row>57</xdr:row>
      <xdr:rowOff>168902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160029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3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71284</xdr:rowOff>
    </xdr:from>
    <xdr:to>
      <xdr:col>10</xdr:col>
      <xdr:colOff>165100</xdr:colOff>
      <xdr:row>58</xdr:row>
      <xdr:rowOff>1434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4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164011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3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137628</xdr:rowOff>
    </xdr:from>
    <xdr:to>
      <xdr:col>6</xdr:col>
      <xdr:colOff>38100</xdr:colOff>
      <xdr:row>55</xdr:row>
      <xdr:rowOff>67778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39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58905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48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72149</xdr:rowOff>
    </xdr:from>
    <xdr:to>
      <xdr:col>24</xdr:col>
      <xdr:colOff>62865</xdr:colOff>
      <xdr:row>75</xdr:row>
      <xdr:rowOff>43551</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416549"/>
          <a:ext cx="1270" cy="485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47378</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290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43551</xdr:rowOff>
    </xdr:from>
    <xdr:to>
      <xdr:col>24</xdr:col>
      <xdr:colOff>152400</xdr:colOff>
      <xdr:row>75</xdr:row>
      <xdr:rowOff>43551</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2902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18826</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219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72149</xdr:rowOff>
    </xdr:from>
    <xdr:to>
      <xdr:col>24</xdr:col>
      <xdr:colOff>152400</xdr:colOff>
      <xdr:row>72</xdr:row>
      <xdr:rowOff>72149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416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75486</xdr:rowOff>
    </xdr:from>
    <xdr:to>
      <xdr:col>24</xdr:col>
      <xdr:colOff>63500</xdr:colOff>
      <xdr:row>74</xdr:row>
      <xdr:rowOff>159520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591336"/>
          <a:ext cx="838200" cy="25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46982</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562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68555</xdr:rowOff>
    </xdr:from>
    <xdr:to>
      <xdr:col>24</xdr:col>
      <xdr:colOff>114300</xdr:colOff>
      <xdr:row>73</xdr:row>
      <xdr:rowOff>170155</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5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159520</xdr:rowOff>
    </xdr:from>
    <xdr:to>
      <xdr:col>19</xdr:col>
      <xdr:colOff>177800</xdr:colOff>
      <xdr:row>75</xdr:row>
      <xdr:rowOff>167794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846820"/>
          <a:ext cx="889000" cy="17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18103</xdr:rowOff>
    </xdr:from>
    <xdr:to>
      <xdr:col>20</xdr:col>
      <xdr:colOff>38100</xdr:colOff>
      <xdr:row>74</xdr:row>
      <xdr:rowOff>119703</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70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136230</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48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111765</xdr:rowOff>
    </xdr:from>
    <xdr:to>
      <xdr:col>15</xdr:col>
      <xdr:colOff>50800</xdr:colOff>
      <xdr:row>75</xdr:row>
      <xdr:rowOff>167794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2799065"/>
          <a:ext cx="889000" cy="22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147924</xdr:rowOff>
    </xdr:from>
    <xdr:to>
      <xdr:col>15</xdr:col>
      <xdr:colOff>101600</xdr:colOff>
      <xdr:row>76</xdr:row>
      <xdr:rowOff>78074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0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69201</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09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111765</xdr:rowOff>
    </xdr:from>
    <xdr:to>
      <xdr:col>10</xdr:col>
      <xdr:colOff>114300</xdr:colOff>
      <xdr:row>78</xdr:row>
      <xdr:rowOff>130831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799065"/>
          <a:ext cx="889000" cy="70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87665</xdr:rowOff>
    </xdr:from>
    <xdr:to>
      <xdr:col>10</xdr:col>
      <xdr:colOff>165100</xdr:colOff>
      <xdr:row>75</xdr:row>
      <xdr:rowOff>17815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77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8942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146027</xdr:rowOff>
    </xdr:from>
    <xdr:to>
      <xdr:col>6</xdr:col>
      <xdr:colOff>38100</xdr:colOff>
      <xdr:row>79</xdr:row>
      <xdr:rowOff>76177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51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67304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61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24686</xdr:rowOff>
    </xdr:from>
    <xdr:to>
      <xdr:col>24</xdr:col>
      <xdr:colOff>114300</xdr:colOff>
      <xdr:row>73</xdr:row>
      <xdr:rowOff>126286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5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47563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39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108720</xdr:rowOff>
    </xdr:from>
    <xdr:to>
      <xdr:col>20</xdr:col>
      <xdr:colOff>38100</xdr:colOff>
      <xdr:row>75</xdr:row>
      <xdr:rowOff>38870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79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29997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88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116995</xdr:rowOff>
    </xdr:from>
    <xdr:to>
      <xdr:col>15</xdr:col>
      <xdr:colOff>101600</xdr:colOff>
      <xdr:row>76</xdr:row>
      <xdr:rowOff>47144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757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63672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5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60965</xdr:rowOff>
    </xdr:from>
    <xdr:to>
      <xdr:col>10</xdr:col>
      <xdr:colOff>165100</xdr:colOff>
      <xdr:row>74</xdr:row>
      <xdr:rowOff>162565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74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7642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52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80031</xdr:rowOff>
    </xdr:from>
    <xdr:to>
      <xdr:col>6</xdr:col>
      <xdr:colOff>38100</xdr:colOff>
      <xdr:row>79</xdr:row>
      <xdr:rowOff>10181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45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26708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2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164464</xdr:rowOff>
    </xdr:from>
    <xdr:to>
      <xdr:col>24</xdr:col>
      <xdr:colOff>62865</xdr:colOff>
      <xdr:row>94</xdr:row>
      <xdr:rowOff>67768</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423514"/>
          <a:ext cx="1270" cy="7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71595</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18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67768</xdr:rowOff>
    </xdr:from>
    <xdr:to>
      <xdr:col>24</xdr:col>
      <xdr:colOff>152400</xdr:colOff>
      <xdr:row>94</xdr:row>
      <xdr:rowOff>67768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18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111141</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19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164464</xdr:rowOff>
    </xdr:from>
    <xdr:to>
      <xdr:col>24</xdr:col>
      <xdr:colOff>152400</xdr:colOff>
      <xdr:row>89</xdr:row>
      <xdr:rowOff>164464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423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164464</xdr:rowOff>
    </xdr:from>
    <xdr:to>
      <xdr:col>24</xdr:col>
      <xdr:colOff>63500</xdr:colOff>
      <xdr:row>95</xdr:row>
      <xdr:rowOff>28677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5423514"/>
          <a:ext cx="838200" cy="89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52391</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582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73964</xdr:rowOff>
    </xdr:from>
    <xdr:to>
      <xdr:col>24</xdr:col>
      <xdr:colOff>114300</xdr:colOff>
      <xdr:row>93</xdr:row>
      <xdr:rowOff>4114</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584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158141</xdr:rowOff>
    </xdr:from>
    <xdr:to>
      <xdr:col>19</xdr:col>
      <xdr:colOff>177800</xdr:colOff>
      <xdr:row>95</xdr:row>
      <xdr:rowOff>28677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102991"/>
          <a:ext cx="889000" cy="21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146202</xdr:rowOff>
    </xdr:from>
    <xdr:to>
      <xdr:col>20</xdr:col>
      <xdr:colOff>38100</xdr:colOff>
      <xdr:row>95</xdr:row>
      <xdr:rowOff>76352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2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92879</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03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158141</xdr:rowOff>
    </xdr:from>
    <xdr:to>
      <xdr:col>15</xdr:col>
      <xdr:colOff>50800</xdr:colOff>
      <xdr:row>95</xdr:row>
      <xdr:rowOff>35840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102991"/>
          <a:ext cx="889000" cy="2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27102</xdr:rowOff>
    </xdr:from>
    <xdr:to>
      <xdr:col>15</xdr:col>
      <xdr:colOff>101600</xdr:colOff>
      <xdr:row>91</xdr:row>
      <xdr:rowOff>128702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6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145229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40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35840</xdr:rowOff>
    </xdr:from>
    <xdr:to>
      <xdr:col>10</xdr:col>
      <xdr:colOff>114300</xdr:colOff>
      <xdr:row>98</xdr:row>
      <xdr:rowOff>10007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323590"/>
          <a:ext cx="889000" cy="48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90</xdr:row>
      <xdr:rowOff>119075</xdr:rowOff>
    </xdr:from>
    <xdr:to>
      <xdr:col>10</xdr:col>
      <xdr:colOff>165100</xdr:colOff>
      <xdr:row>91</xdr:row>
      <xdr:rowOff>49225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54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65752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32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163424</xdr:rowOff>
    </xdr:from>
    <xdr:to>
      <xdr:col>6</xdr:col>
      <xdr:colOff>38100</xdr:colOff>
      <xdr:row>98</xdr:row>
      <xdr:rowOff>93574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79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84701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88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113664</xdr:rowOff>
    </xdr:from>
    <xdr:to>
      <xdr:col>24</xdr:col>
      <xdr:colOff>114300</xdr:colOff>
      <xdr:row>90</xdr:row>
      <xdr:rowOff>43814</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537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66691</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53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149327</xdr:rowOff>
    </xdr:from>
    <xdr:to>
      <xdr:col>20</xdr:col>
      <xdr:colOff>38100</xdr:colOff>
      <xdr:row>95</xdr:row>
      <xdr:rowOff>79477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26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70604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35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107341</xdr:rowOff>
    </xdr:from>
    <xdr:to>
      <xdr:col>15</xdr:col>
      <xdr:colOff>101600</xdr:colOff>
      <xdr:row>94</xdr:row>
      <xdr:rowOff>37491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05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28618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14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156490</xdr:rowOff>
    </xdr:from>
    <xdr:to>
      <xdr:col>10</xdr:col>
      <xdr:colOff>165100</xdr:colOff>
      <xdr:row>95</xdr:row>
      <xdr:rowOff>86640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2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77767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36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130657</xdr:rowOff>
    </xdr:from>
    <xdr:to>
      <xdr:col>6</xdr:col>
      <xdr:colOff>38100</xdr:colOff>
      <xdr:row>98</xdr:row>
      <xdr:rowOff>60807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76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77334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53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29</xdr:row>
      <xdr:rowOff>92727</xdr:rowOff>
    </xdr:from>
    <xdr:ext cx="37702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226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55880</xdr:rowOff>
    </xdr:from>
    <xdr:to>
      <xdr:col>54</xdr:col>
      <xdr:colOff>189865</xdr:colOff>
      <xdr:row>38</xdr:row>
      <xdr:rowOff>118745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99380"/>
          <a:ext cx="127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122572</xdr:rowOff>
    </xdr:from>
    <xdr:ext cx="313932"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63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118745</xdr:rowOff>
    </xdr:from>
    <xdr:to>
      <xdr:col>55</xdr:col>
      <xdr:colOff>88900</xdr:colOff>
      <xdr:row>38</xdr:row>
      <xdr:rowOff>118745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63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2557</xdr:rowOff>
    </xdr:from>
    <xdr:ext cx="378565"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74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55880</xdr:rowOff>
    </xdr:from>
    <xdr:to>
      <xdr:col>55</xdr:col>
      <xdr:colOff>88900</xdr:colOff>
      <xdr:row>30</xdr:row>
      <xdr:rowOff>55880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99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74930</xdr:rowOff>
    </xdr:from>
    <xdr:to>
      <xdr:col>55</xdr:col>
      <xdr:colOff>0</xdr:colOff>
      <xdr:row>33</xdr:row>
      <xdr:rowOff>130175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573278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149242</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58070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170815</xdr:rowOff>
    </xdr:from>
    <xdr:to>
      <xdr:col>55</xdr:col>
      <xdr:colOff>50800</xdr:colOff>
      <xdr:row>34</xdr:row>
      <xdr:rowOff>100965</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582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44450</xdr:rowOff>
    </xdr:from>
    <xdr:to>
      <xdr:col>50</xdr:col>
      <xdr:colOff>114300</xdr:colOff>
      <xdr:row>33</xdr:row>
      <xdr:rowOff>74930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535940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107950</xdr:rowOff>
    </xdr:from>
    <xdr:to>
      <xdr:col>50</xdr:col>
      <xdr:colOff>165100</xdr:colOff>
      <xdr:row>35</xdr:row>
      <xdr:rowOff>38100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59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29227</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029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137795</xdr:rowOff>
    </xdr:from>
    <xdr:to>
      <xdr:col>45</xdr:col>
      <xdr:colOff>177800</xdr:colOff>
      <xdr:row>31</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52812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155575</xdr:rowOff>
    </xdr:from>
    <xdr:to>
      <xdr:col>46</xdr:col>
      <xdr:colOff>38100</xdr:colOff>
      <xdr:row>35</xdr:row>
      <xdr:rowOff>85725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598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76852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07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137795</xdr:rowOff>
    </xdr:from>
    <xdr:to>
      <xdr:col>41</xdr:col>
      <xdr:colOff>50800</xdr:colOff>
      <xdr:row>32</xdr:row>
      <xdr:rowOff>71120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6972300" y="5281295"/>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102235</xdr:rowOff>
    </xdr:from>
    <xdr:to>
      <xdr:col>41</xdr:col>
      <xdr:colOff>101600</xdr:colOff>
      <xdr:row>35</xdr:row>
      <xdr:rowOff>32385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593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23512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024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115570</xdr:rowOff>
    </xdr:from>
    <xdr:to>
      <xdr:col>36</xdr:col>
      <xdr:colOff>165100</xdr:colOff>
      <xdr:row>32</xdr:row>
      <xdr:rowOff>45720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54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30</xdr:row>
      <xdr:rowOff>62247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520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79375</xdr:rowOff>
    </xdr:from>
    <xdr:to>
      <xdr:col>55</xdr:col>
      <xdr:colOff>50800</xdr:colOff>
      <xdr:row>34</xdr:row>
      <xdr:rowOff>9525</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57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102252</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5588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24130</xdr:rowOff>
    </xdr:from>
    <xdr:to>
      <xdr:col>50</xdr:col>
      <xdr:colOff>165100</xdr:colOff>
      <xdr:row>33</xdr:row>
      <xdr:rowOff>125730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56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31</xdr:row>
      <xdr:rowOff>142257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545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165100</xdr:rowOff>
    </xdr:from>
    <xdr:to>
      <xdr:col>46</xdr:col>
      <xdr:colOff>38100</xdr:colOff>
      <xdr:row>31</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53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29</xdr:row>
      <xdr:rowOff>111777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5083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86995</xdr:rowOff>
    </xdr:from>
    <xdr:to>
      <xdr:col>41</xdr:col>
      <xdr:colOff>101600</xdr:colOff>
      <xdr:row>31</xdr:row>
      <xdr:rowOff>17145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52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29</xdr:row>
      <xdr:rowOff>33672</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5005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20320</xdr:rowOff>
    </xdr:from>
    <xdr:to>
      <xdr:col>36</xdr:col>
      <xdr:colOff>165100</xdr:colOff>
      <xdr:row>32</xdr:row>
      <xdr:rowOff>121920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32</xdr:row>
      <xdr:rowOff>113047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5599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111777</xdr:rowOff>
    </xdr:from>
    <xdr:ext cx="46717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136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162713</xdr:rowOff>
    </xdr:from>
    <xdr:to>
      <xdr:col>54</xdr:col>
      <xdr:colOff>189865</xdr:colOff>
      <xdr:row>56</xdr:row>
      <xdr:rowOff>119812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63763"/>
          <a:ext cx="1270" cy="11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123639</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97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119812</xdr:rowOff>
    </xdr:from>
    <xdr:to>
      <xdr:col>55</xdr:col>
      <xdr:colOff>88900</xdr:colOff>
      <xdr:row>56</xdr:row>
      <xdr:rowOff>119812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72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109390</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3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162713</xdr:rowOff>
    </xdr:from>
    <xdr:to>
      <xdr:col>55</xdr:col>
      <xdr:colOff>88900</xdr:colOff>
      <xdr:row>49</xdr:row>
      <xdr:rowOff>162713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6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162713</xdr:rowOff>
    </xdr:from>
    <xdr:to>
      <xdr:col>55</xdr:col>
      <xdr:colOff>0</xdr:colOff>
      <xdr:row>51</xdr:row>
      <xdr:rowOff>132461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8563763"/>
          <a:ext cx="838200" cy="31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111904</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02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133477</xdr:rowOff>
    </xdr:from>
    <xdr:to>
      <xdr:col>55</xdr:col>
      <xdr:colOff>50800</xdr:colOff>
      <xdr:row>53</xdr:row>
      <xdr:rowOff>63627</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132461</xdr:rowOff>
    </xdr:from>
    <xdr:to>
      <xdr:col>50</xdr:col>
      <xdr:colOff>114300</xdr:colOff>
      <xdr:row>52</xdr:row>
      <xdr:rowOff>120574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8876411"/>
          <a:ext cx="889000" cy="1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62306</xdr:rowOff>
    </xdr:from>
    <xdr:to>
      <xdr:col>50</xdr:col>
      <xdr:colOff>165100</xdr:colOff>
      <xdr:row>52</xdr:row>
      <xdr:rowOff>163906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897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155033</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07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40869</xdr:rowOff>
    </xdr:from>
    <xdr:to>
      <xdr:col>45</xdr:col>
      <xdr:colOff>177800</xdr:colOff>
      <xdr:row>52</xdr:row>
      <xdr:rowOff>120574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8956269"/>
          <a:ext cx="889000" cy="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87452</xdr:rowOff>
    </xdr:from>
    <xdr:to>
      <xdr:col>46</xdr:col>
      <xdr:colOff>38100</xdr:colOff>
      <xdr:row>54</xdr:row>
      <xdr:rowOff>17602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17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8729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2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40869</xdr:rowOff>
    </xdr:from>
    <xdr:to>
      <xdr:col>41</xdr:col>
      <xdr:colOff>50800</xdr:colOff>
      <xdr:row>53</xdr:row>
      <xdr:rowOff>116154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8956269"/>
          <a:ext cx="889000" cy="24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80670</xdr:rowOff>
    </xdr:from>
    <xdr:to>
      <xdr:col>41</xdr:col>
      <xdr:colOff>101600</xdr:colOff>
      <xdr:row>55</xdr:row>
      <xdr:rowOff>10820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33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1947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3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89129</xdr:rowOff>
    </xdr:from>
    <xdr:to>
      <xdr:col>36</xdr:col>
      <xdr:colOff>165100</xdr:colOff>
      <xdr:row>59</xdr:row>
      <xdr:rowOff>19279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1003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10406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12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111913</xdr:rowOff>
    </xdr:from>
    <xdr:to>
      <xdr:col>55</xdr:col>
      <xdr:colOff>50800</xdr:colOff>
      <xdr:row>50</xdr:row>
      <xdr:rowOff>42063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851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64940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846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81661</xdr:rowOff>
    </xdr:from>
    <xdr:to>
      <xdr:col>50</xdr:col>
      <xdr:colOff>165100</xdr:colOff>
      <xdr:row>52</xdr:row>
      <xdr:rowOff>11811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882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28338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860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69774</xdr:rowOff>
    </xdr:from>
    <xdr:to>
      <xdr:col>46</xdr:col>
      <xdr:colOff>38100</xdr:colOff>
      <xdr:row>52</xdr:row>
      <xdr:rowOff>171374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898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16451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876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161519</xdr:rowOff>
    </xdr:from>
    <xdr:to>
      <xdr:col>41</xdr:col>
      <xdr:colOff>101600</xdr:colOff>
      <xdr:row>52</xdr:row>
      <xdr:rowOff>91669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89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108196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868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65354</xdr:rowOff>
    </xdr:from>
    <xdr:to>
      <xdr:col>36</xdr:col>
      <xdr:colOff>165100</xdr:colOff>
      <xdr:row>53</xdr:row>
      <xdr:rowOff>166954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1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12031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892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118173</xdr:rowOff>
    </xdr:from>
    <xdr:to>
      <xdr:col>54</xdr:col>
      <xdr:colOff>189865</xdr:colOff>
      <xdr:row>77</xdr:row>
      <xdr:rowOff>145605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462573"/>
          <a:ext cx="1270" cy="88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149432</xdr:rowOff>
    </xdr:from>
    <xdr:ext cx="534377"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35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145605</xdr:rowOff>
    </xdr:from>
    <xdr:to>
      <xdr:col>55</xdr:col>
      <xdr:colOff>88900</xdr:colOff>
      <xdr:row>77</xdr:row>
      <xdr:rowOff>145605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34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64850</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2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118173</xdr:rowOff>
    </xdr:from>
    <xdr:to>
      <xdr:col>55</xdr:col>
      <xdr:colOff>88900</xdr:colOff>
      <xdr:row>72</xdr:row>
      <xdr:rowOff>118173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46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118173</xdr:rowOff>
    </xdr:from>
    <xdr:to>
      <xdr:col>55</xdr:col>
      <xdr:colOff>0</xdr:colOff>
      <xdr:row>72</xdr:row>
      <xdr:rowOff>152388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462573"/>
          <a:ext cx="838200" cy="3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15397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702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36970</xdr:rowOff>
    </xdr:from>
    <xdr:to>
      <xdr:col>55</xdr:col>
      <xdr:colOff>50800</xdr:colOff>
      <xdr:row>74</xdr:row>
      <xdr:rowOff>138570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27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13360</xdr:rowOff>
    </xdr:from>
    <xdr:to>
      <xdr:col>50</xdr:col>
      <xdr:colOff>114300</xdr:colOff>
      <xdr:row>72</xdr:row>
      <xdr:rowOff>152388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357760"/>
          <a:ext cx="889000" cy="13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22149</xdr:rowOff>
    </xdr:from>
    <xdr:to>
      <xdr:col>50</xdr:col>
      <xdr:colOff>165100</xdr:colOff>
      <xdr:row>73</xdr:row>
      <xdr:rowOff>123749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253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114876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63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127470</xdr:rowOff>
    </xdr:from>
    <xdr:to>
      <xdr:col>45</xdr:col>
      <xdr:colOff>177800</xdr:colOff>
      <xdr:row>72</xdr:row>
      <xdr:rowOff>13360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2300420"/>
          <a:ext cx="889000" cy="5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115456</xdr:rowOff>
    </xdr:from>
    <xdr:to>
      <xdr:col>46</xdr:col>
      <xdr:colOff>38100</xdr:colOff>
      <xdr:row>72</xdr:row>
      <xdr:rowOff>45606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228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62133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06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62281</xdr:rowOff>
    </xdr:from>
    <xdr:to>
      <xdr:col>41</xdr:col>
      <xdr:colOff>50800</xdr:colOff>
      <xdr:row>71</xdr:row>
      <xdr:rowOff>127470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2235231"/>
          <a:ext cx="889000" cy="6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153746</xdr:rowOff>
    </xdr:from>
    <xdr:to>
      <xdr:col>41</xdr:col>
      <xdr:colOff>101600</xdr:colOff>
      <xdr:row>72</xdr:row>
      <xdr:rowOff>83896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232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75023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41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107455</xdr:rowOff>
    </xdr:from>
    <xdr:to>
      <xdr:col>36</xdr:col>
      <xdr:colOff>165100</xdr:colOff>
      <xdr:row>76</xdr:row>
      <xdr:rowOff>37604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29662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28732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5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67373</xdr:rowOff>
    </xdr:from>
    <xdr:to>
      <xdr:col>55</xdr:col>
      <xdr:colOff>50800</xdr:colOff>
      <xdr:row>72</xdr:row>
      <xdr:rowOff>168973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4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20400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3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101588</xdr:rowOff>
    </xdr:from>
    <xdr:to>
      <xdr:col>50</xdr:col>
      <xdr:colOff>165100</xdr:colOff>
      <xdr:row>73</xdr:row>
      <xdr:rowOff>31738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44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48265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22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134010</xdr:rowOff>
    </xdr:from>
    <xdr:to>
      <xdr:col>46</xdr:col>
      <xdr:colOff>38100</xdr:colOff>
      <xdr:row>72</xdr:row>
      <xdr:rowOff>64160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30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55287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39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76670</xdr:rowOff>
    </xdr:from>
    <xdr:to>
      <xdr:col>41</xdr:col>
      <xdr:colOff>101600</xdr:colOff>
      <xdr:row>72</xdr:row>
      <xdr:rowOff>6820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2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23347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02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11481</xdr:rowOff>
    </xdr:from>
    <xdr:to>
      <xdr:col>36</xdr:col>
      <xdr:colOff>165100</xdr:colOff>
      <xdr:row>71</xdr:row>
      <xdr:rowOff>113081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218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129608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195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23267</xdr:rowOff>
    </xdr:from>
    <xdr:to>
      <xdr:col>54</xdr:col>
      <xdr:colOff>189865</xdr:colOff>
      <xdr:row>95</xdr:row>
      <xdr:rowOff>109334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53767"/>
          <a:ext cx="1270" cy="943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113161</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4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109334</xdr:rowOff>
    </xdr:from>
    <xdr:to>
      <xdr:col>55</xdr:col>
      <xdr:colOff>88900</xdr:colOff>
      <xdr:row>95</xdr:row>
      <xdr:rowOff>109334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39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141394</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2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23267</xdr:rowOff>
    </xdr:from>
    <xdr:to>
      <xdr:col>55</xdr:col>
      <xdr:colOff>88900</xdr:colOff>
      <xdr:row>90</xdr:row>
      <xdr:rowOff>23267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5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109334</xdr:rowOff>
    </xdr:from>
    <xdr:to>
      <xdr:col>55</xdr:col>
      <xdr:colOff>0</xdr:colOff>
      <xdr:row>96</xdr:row>
      <xdr:rowOff>142329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397084"/>
          <a:ext cx="838200" cy="20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73562</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58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50685</xdr:rowOff>
    </xdr:from>
    <xdr:to>
      <xdr:col>55</xdr:col>
      <xdr:colOff>50800</xdr:colOff>
      <xdr:row>93</xdr:row>
      <xdr:rowOff>152285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599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142329</xdr:rowOff>
    </xdr:from>
    <xdr:to>
      <xdr:col>50</xdr:col>
      <xdr:colOff>114300</xdr:colOff>
      <xdr:row>96</xdr:row>
      <xdr:rowOff>156235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601529"/>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131763</xdr:rowOff>
    </xdr:from>
    <xdr:to>
      <xdr:col>50</xdr:col>
      <xdr:colOff>165100</xdr:colOff>
      <xdr:row>97</xdr:row>
      <xdr:rowOff>61913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53040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8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133452</xdr:rowOff>
    </xdr:from>
    <xdr:to>
      <xdr:col>45</xdr:col>
      <xdr:colOff>177800</xdr:colOff>
      <xdr:row>96</xdr:row>
      <xdr:rowOff>156235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592652"/>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115723</xdr:rowOff>
    </xdr:from>
    <xdr:to>
      <xdr:col>46</xdr:col>
      <xdr:colOff>38100</xdr:colOff>
      <xdr:row>97</xdr:row>
      <xdr:rowOff>45873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7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37000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6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36716</xdr:rowOff>
    </xdr:from>
    <xdr:to>
      <xdr:col>41</xdr:col>
      <xdr:colOff>50800</xdr:colOff>
      <xdr:row>96</xdr:row>
      <xdr:rowOff>133452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324466"/>
          <a:ext cx="889000" cy="26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115646</xdr:rowOff>
    </xdr:from>
    <xdr:to>
      <xdr:col>41</xdr:col>
      <xdr:colOff>101600</xdr:colOff>
      <xdr:row>97</xdr:row>
      <xdr:rowOff>45796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36923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66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55944</xdr:rowOff>
    </xdr:from>
    <xdr:to>
      <xdr:col>36</xdr:col>
      <xdr:colOff>165100</xdr:colOff>
      <xdr:row>98</xdr:row>
      <xdr:rowOff>157544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85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148671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95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58534</xdr:rowOff>
    </xdr:from>
    <xdr:to>
      <xdr:col>55</xdr:col>
      <xdr:colOff>50800</xdr:colOff>
      <xdr:row>95</xdr:row>
      <xdr:rowOff>160134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34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144911</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26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91529</xdr:rowOff>
    </xdr:from>
    <xdr:to>
      <xdr:col>50</xdr:col>
      <xdr:colOff>165100</xdr:colOff>
      <xdr:row>97</xdr:row>
      <xdr:rowOff>21679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55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38206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32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105435</xdr:rowOff>
    </xdr:from>
    <xdr:to>
      <xdr:col>46</xdr:col>
      <xdr:colOff>38100</xdr:colOff>
      <xdr:row>97</xdr:row>
      <xdr:rowOff>35585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5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52112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33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82652</xdr:rowOff>
    </xdr:from>
    <xdr:to>
      <xdr:col>41</xdr:col>
      <xdr:colOff>101600</xdr:colOff>
      <xdr:row>97</xdr:row>
      <xdr:rowOff>12802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29329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31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157366</xdr:rowOff>
    </xdr:from>
    <xdr:to>
      <xdr:col>36</xdr:col>
      <xdr:colOff>165100</xdr:colOff>
      <xdr:row>95</xdr:row>
      <xdr:rowOff>87516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2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104043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0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146415</xdr:rowOff>
    </xdr:from>
    <xdr:to>
      <xdr:col>85</xdr:col>
      <xdr:colOff>126364</xdr:colOff>
      <xdr:row>38</xdr:row>
      <xdr:rowOff>103267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89915"/>
          <a:ext cx="1269" cy="132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107094</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2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103267</xdr:rowOff>
    </xdr:from>
    <xdr:to>
      <xdr:col>86</xdr:col>
      <xdr:colOff>25400</xdr:colOff>
      <xdr:row>38</xdr:row>
      <xdr:rowOff>103267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18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93092</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6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146415</xdr:rowOff>
    </xdr:from>
    <xdr:to>
      <xdr:col>86</xdr:col>
      <xdr:colOff>25400</xdr:colOff>
      <xdr:row>30</xdr:row>
      <xdr:rowOff>146415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8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146415</xdr:rowOff>
    </xdr:from>
    <xdr:to>
      <xdr:col>85</xdr:col>
      <xdr:colOff>127000</xdr:colOff>
      <xdr:row>31</xdr:row>
      <xdr:rowOff>66405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28991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68327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89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89900</xdr:rowOff>
    </xdr:from>
    <xdr:to>
      <xdr:col>85</xdr:col>
      <xdr:colOff>177800</xdr:colOff>
      <xdr:row>35</xdr:row>
      <xdr:rowOff>20050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591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66405</xdr:rowOff>
    </xdr:from>
    <xdr:to>
      <xdr:col>81</xdr:col>
      <xdr:colOff>50800</xdr:colOff>
      <xdr:row>31</xdr:row>
      <xdr:rowOff>128841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381355"/>
          <a:ext cx="889000" cy="6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10462</xdr:rowOff>
    </xdr:from>
    <xdr:to>
      <xdr:col>81</xdr:col>
      <xdr:colOff>101600</xdr:colOff>
      <xdr:row>35</xdr:row>
      <xdr:rowOff>112062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1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103189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0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128841</xdr:rowOff>
    </xdr:from>
    <xdr:to>
      <xdr:col>76</xdr:col>
      <xdr:colOff>114300</xdr:colOff>
      <xdr:row>32</xdr:row>
      <xdr:rowOff>61119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5443791"/>
          <a:ext cx="889000" cy="10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90900</xdr:rowOff>
    </xdr:from>
    <xdr:to>
      <xdr:col>76</xdr:col>
      <xdr:colOff>165100</xdr:colOff>
      <xdr:row>36</xdr:row>
      <xdr:rowOff>21050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0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12177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61119</xdr:rowOff>
    </xdr:from>
    <xdr:to>
      <xdr:col>71</xdr:col>
      <xdr:colOff>177800</xdr:colOff>
      <xdr:row>32</xdr:row>
      <xdr:rowOff>166989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5547519"/>
          <a:ext cx="889000" cy="10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170053</xdr:rowOff>
    </xdr:from>
    <xdr:to>
      <xdr:col>72</xdr:col>
      <xdr:colOff>38100</xdr:colOff>
      <xdr:row>36</xdr:row>
      <xdr:rowOff>100203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91330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6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85614</xdr:rowOff>
    </xdr:from>
    <xdr:to>
      <xdr:col>67</xdr:col>
      <xdr:colOff>101600</xdr:colOff>
      <xdr:row>38</xdr:row>
      <xdr:rowOff>15763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292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6891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2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95615</xdr:rowOff>
    </xdr:from>
    <xdr:to>
      <xdr:col>85</xdr:col>
      <xdr:colOff>177800</xdr:colOff>
      <xdr:row>31</xdr:row>
      <xdr:rowOff>25765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48642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1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15605</xdr:rowOff>
    </xdr:from>
    <xdr:to>
      <xdr:col>81</xdr:col>
      <xdr:colOff>101600</xdr:colOff>
      <xdr:row>31</xdr:row>
      <xdr:rowOff>117205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133732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10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78041</xdr:rowOff>
    </xdr:from>
    <xdr:to>
      <xdr:col>76</xdr:col>
      <xdr:colOff>165100</xdr:colOff>
      <xdr:row>32</xdr:row>
      <xdr:rowOff>8191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39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24718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1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10319</xdr:rowOff>
    </xdr:from>
    <xdr:to>
      <xdr:col>72</xdr:col>
      <xdr:colOff>38100</xdr:colOff>
      <xdr:row>32</xdr:row>
      <xdr:rowOff>111919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49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128446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27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116189</xdr:rowOff>
    </xdr:from>
    <xdr:to>
      <xdr:col>67</xdr:col>
      <xdr:colOff>101600</xdr:colOff>
      <xdr:row>33</xdr:row>
      <xdr:rowOff>46339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56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62866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3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112154</xdr:rowOff>
    </xdr:from>
    <xdr:to>
      <xdr:col>85</xdr:col>
      <xdr:colOff>126364</xdr:colOff>
      <xdr:row>52</xdr:row>
      <xdr:rowOff>34316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684654"/>
          <a:ext cx="1269" cy="265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38143</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895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34316</xdr:rowOff>
    </xdr:from>
    <xdr:to>
      <xdr:col>86</xdr:col>
      <xdr:colOff>25400</xdr:colOff>
      <xdr:row>52</xdr:row>
      <xdr:rowOff>34316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94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58831</xdr:rowOff>
    </xdr:from>
    <xdr:ext cx="534377"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45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112154</xdr:rowOff>
    </xdr:from>
    <xdr:to>
      <xdr:col>86</xdr:col>
      <xdr:colOff>25400</xdr:colOff>
      <xdr:row>50</xdr:row>
      <xdr:rowOff>112154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68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112154</xdr:rowOff>
    </xdr:from>
    <xdr:to>
      <xdr:col>85</xdr:col>
      <xdr:colOff>127000</xdr:colOff>
      <xdr:row>55</xdr:row>
      <xdr:rowOff>165189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8684654"/>
          <a:ext cx="838200" cy="91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152537</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8725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2660</xdr:rowOff>
    </xdr:from>
    <xdr:to>
      <xdr:col>85</xdr:col>
      <xdr:colOff>177800</xdr:colOff>
      <xdr:row>51</xdr:row>
      <xdr:rowOff>104260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87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165189</xdr:rowOff>
    </xdr:from>
    <xdr:to>
      <xdr:col>81</xdr:col>
      <xdr:colOff>50800</xdr:colOff>
      <xdr:row>57</xdr:row>
      <xdr:rowOff>169990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594939"/>
          <a:ext cx="889000" cy="3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150393</xdr:rowOff>
    </xdr:from>
    <xdr:to>
      <xdr:col>81</xdr:col>
      <xdr:colOff>101600</xdr:colOff>
      <xdr:row>56</xdr:row>
      <xdr:rowOff>80543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5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71670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112496</xdr:rowOff>
    </xdr:from>
    <xdr:to>
      <xdr:col>76</xdr:col>
      <xdr:colOff>114300</xdr:colOff>
      <xdr:row>57</xdr:row>
      <xdr:rowOff>169990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370796"/>
          <a:ext cx="889000" cy="57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112046</xdr:rowOff>
    </xdr:from>
    <xdr:to>
      <xdr:col>76</xdr:col>
      <xdr:colOff>165100</xdr:colOff>
      <xdr:row>59</xdr:row>
      <xdr:rowOff>42196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1005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33323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1014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112496</xdr:rowOff>
    </xdr:from>
    <xdr:to>
      <xdr:col>71</xdr:col>
      <xdr:colOff>177800</xdr:colOff>
      <xdr:row>57</xdr:row>
      <xdr:rowOff>101638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370796"/>
          <a:ext cx="889000" cy="50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121818</xdr:rowOff>
    </xdr:from>
    <xdr:to>
      <xdr:col>72</xdr:col>
      <xdr:colOff>38100</xdr:colOff>
      <xdr:row>58</xdr:row>
      <xdr:rowOff>51968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43095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60096</xdr:rowOff>
    </xdr:from>
    <xdr:to>
      <xdr:col>67</xdr:col>
      <xdr:colOff>101600</xdr:colOff>
      <xdr:row>58</xdr:row>
      <xdr:rowOff>161696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100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152823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100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61354</xdr:rowOff>
    </xdr:from>
    <xdr:to>
      <xdr:col>85</xdr:col>
      <xdr:colOff>177800</xdr:colOff>
      <xdr:row>50</xdr:row>
      <xdr:rowOff>162954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863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14381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858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114389</xdr:rowOff>
    </xdr:from>
    <xdr:to>
      <xdr:col>81</xdr:col>
      <xdr:colOff>101600</xdr:colOff>
      <xdr:row>56</xdr:row>
      <xdr:rowOff>44539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54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61066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31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119190</xdr:rowOff>
    </xdr:from>
    <xdr:to>
      <xdr:col>76</xdr:col>
      <xdr:colOff>165100</xdr:colOff>
      <xdr:row>58</xdr:row>
      <xdr:rowOff>49340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65867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6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61696</xdr:rowOff>
    </xdr:from>
    <xdr:to>
      <xdr:col>72</xdr:col>
      <xdr:colOff>38100</xdr:colOff>
      <xdr:row>54</xdr:row>
      <xdr:rowOff>163296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31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8373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09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50838</xdr:rowOff>
    </xdr:from>
    <xdr:to>
      <xdr:col>67</xdr:col>
      <xdr:colOff>101600</xdr:colOff>
      <xdr:row>57</xdr:row>
      <xdr:rowOff>152438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2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168965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9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14351</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87301"/>
          <a:ext cx="1269" cy="140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132478</xdr:rowOff>
    </xdr:from>
    <xdr:ext cx="469744"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6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14351</xdr:rowOff>
    </xdr:from>
    <xdr:to>
      <xdr:col>86</xdr:col>
      <xdr:colOff>25400</xdr:colOff>
      <xdr:row>71</xdr:row>
      <xdr:rowOff>14351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87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168546</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2855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145669</xdr:rowOff>
    </xdr:from>
    <xdr:to>
      <xdr:col>85</xdr:col>
      <xdr:colOff>177800</xdr:colOff>
      <xdr:row>76</xdr:row>
      <xdr:rowOff>75819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0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69</xdr:row>
      <xdr:rowOff>146050</xdr:rowOff>
    </xdr:from>
    <xdr:to>
      <xdr:col>81</xdr:col>
      <xdr:colOff>101600</xdr:colOff>
      <xdr:row>70</xdr:row>
      <xdr:rowOff>76200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68</xdr:row>
      <xdr:rowOff>92727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175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82423</xdr:rowOff>
    </xdr:from>
    <xdr:to>
      <xdr:col>76</xdr:col>
      <xdr:colOff>165100</xdr:colOff>
      <xdr:row>74</xdr:row>
      <xdr:rowOff>12573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259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29100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237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106045</xdr:rowOff>
    </xdr:from>
    <xdr:to>
      <xdr:col>72</xdr:col>
      <xdr:colOff>38100</xdr:colOff>
      <xdr:row>78</xdr:row>
      <xdr:rowOff>36195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52722</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4017" y="13082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28702</xdr:rowOff>
    </xdr:from>
    <xdr:to>
      <xdr:col>67</xdr:col>
      <xdr:colOff>101600</xdr:colOff>
      <xdr:row>77</xdr:row>
      <xdr:rowOff>130302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23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75</xdr:row>
      <xdr:rowOff>146829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5017" y="13005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64643</xdr:rowOff>
    </xdr:from>
    <xdr:to>
      <xdr:col>85</xdr:col>
      <xdr:colOff>126364</xdr:colOff>
      <xdr:row>95</xdr:row>
      <xdr:rowOff>61748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666593"/>
          <a:ext cx="1269" cy="682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65575</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3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61748</xdr:rowOff>
    </xdr:from>
    <xdr:to>
      <xdr:col>86</xdr:col>
      <xdr:colOff>25400</xdr:colOff>
      <xdr:row>95</xdr:row>
      <xdr:rowOff>61748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34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11320</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64643</xdr:rowOff>
    </xdr:from>
    <xdr:to>
      <xdr:col>86</xdr:col>
      <xdr:colOff>25400</xdr:colOff>
      <xdr:row>91</xdr:row>
      <xdr:rowOff>64643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66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129947</xdr:rowOff>
    </xdr:from>
    <xdr:to>
      <xdr:col>85</xdr:col>
      <xdr:colOff>127000</xdr:colOff>
      <xdr:row>93</xdr:row>
      <xdr:rowOff>30886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5903347"/>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153737</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5927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3860</xdr:rowOff>
    </xdr:from>
    <xdr:to>
      <xdr:col>85</xdr:col>
      <xdr:colOff>177800</xdr:colOff>
      <xdr:row>93</xdr:row>
      <xdr:rowOff>105460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594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117373</xdr:rowOff>
    </xdr:from>
    <xdr:to>
      <xdr:col>81</xdr:col>
      <xdr:colOff>50800</xdr:colOff>
      <xdr:row>92</xdr:row>
      <xdr:rowOff>129947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5890773"/>
          <a:ext cx="8890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92</xdr:row>
      <xdr:rowOff>83186</xdr:rowOff>
    </xdr:from>
    <xdr:to>
      <xdr:col>81</xdr:col>
      <xdr:colOff>101600</xdr:colOff>
      <xdr:row>93</xdr:row>
      <xdr:rowOff>13336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585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4463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59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47192</xdr:rowOff>
    </xdr:from>
    <xdr:to>
      <xdr:col>76</xdr:col>
      <xdr:colOff>114300</xdr:colOff>
      <xdr:row>92</xdr:row>
      <xdr:rowOff>117373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5649142"/>
          <a:ext cx="889000" cy="24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113588</xdr:rowOff>
    </xdr:from>
    <xdr:to>
      <xdr:col>76</xdr:col>
      <xdr:colOff>165100</xdr:colOff>
      <xdr:row>93</xdr:row>
      <xdr:rowOff>43738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588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34865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597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47192</xdr:rowOff>
    </xdr:from>
    <xdr:to>
      <xdr:col>71</xdr:col>
      <xdr:colOff>177800</xdr:colOff>
      <xdr:row>92</xdr:row>
      <xdr:rowOff>6198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5649142"/>
          <a:ext cx="889000" cy="13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74194</xdr:rowOff>
    </xdr:from>
    <xdr:to>
      <xdr:col>72</xdr:col>
      <xdr:colOff>38100</xdr:colOff>
      <xdr:row>93</xdr:row>
      <xdr:rowOff>4344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584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166921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594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83489</xdr:rowOff>
    </xdr:from>
    <xdr:to>
      <xdr:col>67</xdr:col>
      <xdr:colOff>101600</xdr:colOff>
      <xdr:row>100</xdr:row>
      <xdr:rowOff>13639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705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100</xdr:row>
      <xdr:rowOff>4766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714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151536</xdr:rowOff>
    </xdr:from>
    <xdr:to>
      <xdr:col>85</xdr:col>
      <xdr:colOff>177800</xdr:colOff>
      <xdr:row>93</xdr:row>
      <xdr:rowOff>81686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592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2963</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77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79147</xdr:rowOff>
    </xdr:from>
    <xdr:to>
      <xdr:col>81</xdr:col>
      <xdr:colOff>101600</xdr:colOff>
      <xdr:row>93</xdr:row>
      <xdr:rowOff>9297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585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25824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562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66573</xdr:rowOff>
    </xdr:from>
    <xdr:to>
      <xdr:col>76</xdr:col>
      <xdr:colOff>165100</xdr:colOff>
      <xdr:row>92</xdr:row>
      <xdr:rowOff>168173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583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13250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561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167842</xdr:rowOff>
    </xdr:from>
    <xdr:to>
      <xdr:col>72</xdr:col>
      <xdr:colOff>38100</xdr:colOff>
      <xdr:row>91</xdr:row>
      <xdr:rowOff>97992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559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114519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37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126848</xdr:rowOff>
    </xdr:from>
    <xdr:to>
      <xdr:col>67</xdr:col>
      <xdr:colOff>101600</xdr:colOff>
      <xdr:row>92</xdr:row>
      <xdr:rowOff>56998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572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73525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50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27</xdr:row>
      <xdr:rowOff>54627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468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139700</xdr:rowOff>
    </xdr:from>
    <xdr:to>
      <xdr:col>116</xdr:col>
      <xdr:colOff>62864</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159595" y="596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10177</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139700</xdr:rowOff>
    </xdr:from>
    <xdr:to>
      <xdr:col>116</xdr:col>
      <xdr:colOff>152400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10177</xdr:rowOff>
    </xdr:from>
    <xdr:ext cx="249299"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66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139700</xdr:rowOff>
    </xdr:from>
    <xdr:to>
      <xdr:col>116</xdr:col>
      <xdr:colOff>152400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139700</xdr:rowOff>
    </xdr:from>
    <xdr:to>
      <xdr:col>116</xdr:col>
      <xdr:colOff>63500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59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67327</xdr:rowOff>
    </xdr:from>
    <xdr:ext cx="249299"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589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88900</xdr:rowOff>
    </xdr:from>
    <xdr:to>
      <xdr:col>116</xdr:col>
      <xdr:colOff>114300</xdr:colOff>
      <xdr:row>35</xdr:row>
      <xdr:rowOff>19050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139700</xdr:rowOff>
    </xdr:from>
    <xdr:to>
      <xdr:col>111</xdr:col>
      <xdr:colOff>177800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59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88900</xdr:rowOff>
    </xdr:from>
    <xdr:to>
      <xdr:col>112</xdr:col>
      <xdr:colOff>38100</xdr:colOff>
      <xdr:row>35</xdr:row>
      <xdr:rowOff>19050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35</xdr:row>
      <xdr:rowOff>10177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98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139700</xdr:rowOff>
    </xdr:from>
    <xdr:to>
      <xdr:col>107</xdr:col>
      <xdr:colOff>50800</xdr:colOff>
      <xdr:row>34</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59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88900</xdr:rowOff>
    </xdr:from>
    <xdr:to>
      <xdr:col>107</xdr:col>
      <xdr:colOff>101600</xdr:colOff>
      <xdr:row>35</xdr:row>
      <xdr:rowOff>19050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35</xdr:row>
      <xdr:rowOff>10177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309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139700</xdr:rowOff>
    </xdr:from>
    <xdr:to>
      <xdr:col>102</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59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88900</xdr:rowOff>
    </xdr:from>
    <xdr:to>
      <xdr:col>102</xdr:col>
      <xdr:colOff>165100</xdr:colOff>
      <xdr:row>35</xdr:row>
      <xdr:rowOff>19050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35</xdr:row>
      <xdr:rowOff>10177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420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88900</xdr:rowOff>
    </xdr:from>
    <xdr:to>
      <xdr:col>98</xdr:col>
      <xdr:colOff>38100</xdr:colOff>
      <xdr:row>35</xdr:row>
      <xdr:rowOff>19050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35</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531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88900</xdr:rowOff>
    </xdr:from>
    <xdr:to>
      <xdr:col>116</xdr:col>
      <xdr:colOff>114300</xdr:colOff>
      <xdr:row>35</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124477</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578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88900</xdr:rowOff>
    </xdr:from>
    <xdr:to>
      <xdr:col>112</xdr:col>
      <xdr:colOff>38100</xdr:colOff>
      <xdr:row>35</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33</xdr:row>
      <xdr:rowOff>35577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88900</xdr:rowOff>
    </xdr:from>
    <xdr:to>
      <xdr:col>107</xdr:col>
      <xdr:colOff>101600</xdr:colOff>
      <xdr:row>35</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33</xdr:row>
      <xdr:rowOff>35577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88900</xdr:rowOff>
    </xdr:from>
    <xdr:to>
      <xdr:col>102</xdr:col>
      <xdr:colOff>165100</xdr:colOff>
      <xdr:row>35</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33</xdr:row>
      <xdr:rowOff>35577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88900</xdr:rowOff>
    </xdr:from>
    <xdr:to>
      <xdr:col>98</xdr:col>
      <xdr:colOff>38100</xdr:colOff>
      <xdr:row>35</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33</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総務費については、令和２年度に新型コロナウイルス感染症対策として特別定額給付金を支給したことなどにより大幅に増加していた。以降は横ばい傾向に推移していたが、令和６年４月に高等教育整備基金を廃止し、残高を新設した公共施設等整備保全基金に積み替えたことなどにより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民生費については、令和３年度以降、新型コロナウイルス感染症対策や物価高騰対策として住民税非課税世帯に給付金を支給しているため、類似団体同様高い水準で推移している。令和６年度は障害者自立支援給付費の増加や児童手当の拡充等により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衛生費については、令和３年度から新型コロナウイルス予防接種の開始により増加傾向にあったが、令和５年度に新型コロナウイルスワクチン接種件数が減となったため減少した。令和６年度は十勝圏複合事務組合より新中間処理施設整備のための基金の分配を受け、廃棄物処理施設整備基金に積み立てたこと等により大幅に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農林水産業費については、大正第２分団詰所・愛国農業センター複合施設の整備などにより増加している。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教育費については、小学校及び義務教育学校の普通教室等にエアコンを整備したことなどにより増加している。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北海道帯広市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６年度の財政調整基金については、令和５年度の決算剰余金や高等教育整備基金の廃止に伴い基金残高の積替えを行ったことなどから約１２億７，１００万円を積み立てたことにより、標準財政規模に対する基金残高の割合は、２．５８ポイントの改善となった。</a:t>
          </a:r>
        </a:p>
        <a:p>
          <a:r>
            <a:rPr kumimoji="1" lang="ja-JP" altLang="en-US" sz="1200">
              <a:latin typeface="ＭＳ ゴシック" pitchFamily="49" charset="-128"/>
              <a:ea typeface="ＭＳ ゴシック" pitchFamily="49" charset="-128"/>
            </a:rPr>
            <a:t>　標準財政規模に対する実質収支額については、人件費の増などにより０．４０ポイント悪化した。実質単年度収支は、財政調整基金への積立額が多かったことから０．９２ポイント改善した。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北海道帯広市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すべての会計において、黒字となっている。今後も収納率の向上に向けた取り組みにより市税収入を確保していくほか、行政サービスの見直しや効率化を図り、健全な財政運営に努めていく。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60" zoomScaleNormal="6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101144030</v>
      </c>
      <c r="BO4" s="371"/>
      <c r="BP4" s="371"/>
      <c r="BQ4" s="371"/>
      <c r="BR4" s="371"/>
      <c r="BS4" s="371"/>
      <c r="BT4" s="371"/>
      <c r="BU4" s="372"/>
      <c r="BV4" s="370">
        <v>91390281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v>
      </c>
      <c r="CU4" s="377"/>
      <c r="CV4" s="377"/>
      <c r="CW4" s="377"/>
      <c r="CX4" s="377"/>
      <c r="CY4" s="377"/>
      <c r="CZ4" s="377"/>
      <c r="DA4" s="378"/>
      <c r="DB4" s="376">
        <v>3.4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99842658</v>
      </c>
      <c r="BO5" s="408"/>
      <c r="BP5" s="408"/>
      <c r="BQ5" s="408"/>
      <c r="BR5" s="408"/>
      <c r="BS5" s="408"/>
      <c r="BT5" s="408"/>
      <c r="BU5" s="409"/>
      <c r="BV5" s="407">
        <v>89851943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91.1</v>
      </c>
      <c r="CU5" s="405"/>
      <c r="CV5" s="405"/>
      <c r="CW5" s="405"/>
      <c r="CX5" s="405"/>
      <c r="CY5" s="405"/>
      <c r="CZ5" s="405"/>
      <c r="DA5" s="406"/>
      <c r="DB5" s="404">
        <v>89.4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1301372</v>
      </c>
      <c r="BO6" s="408"/>
      <c r="BP6" s="408"/>
      <c r="BQ6" s="408"/>
      <c r="BR6" s="408"/>
      <c r="BS6" s="408"/>
      <c r="BT6" s="408"/>
      <c r="BU6" s="409"/>
      <c r="BV6" s="407">
        <v>1538338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91.4</v>
      </c>
      <c r="CU6" s="445"/>
      <c r="CV6" s="445"/>
      <c r="CW6" s="445"/>
      <c r="CX6" s="445"/>
      <c r="CY6" s="445"/>
      <c r="CZ6" s="445"/>
      <c r="DA6" s="446"/>
      <c r="DB6" s="444">
        <v>90.1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9282</v>
      </c>
      <c r="BO7" s="408"/>
      <c r="BP7" s="408"/>
      <c r="BQ7" s="408"/>
      <c r="BR7" s="408"/>
      <c r="BS7" s="408"/>
      <c r="BT7" s="408"/>
      <c r="BU7" s="409"/>
      <c r="BV7" s="407">
        <v>89746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43103884</v>
      </c>
      <c r="CU7" s="408"/>
      <c r="CV7" s="408"/>
      <c r="CW7" s="408"/>
      <c r="CX7" s="408"/>
      <c r="CY7" s="408"/>
      <c r="CZ7" s="408"/>
      <c r="DA7" s="409"/>
      <c r="DB7" s="407">
        <v>42662066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1292090</v>
      </c>
      <c r="BO8" s="408"/>
      <c r="BP8" s="408"/>
      <c r="BQ8" s="408"/>
      <c r="BR8" s="408"/>
      <c r="BS8" s="408"/>
      <c r="BT8" s="408"/>
      <c r="BU8" s="409"/>
      <c r="BV8" s="407">
        <v>1448592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v>
      </c>
      <c r="CU8" s="448"/>
      <c r="CV8" s="448"/>
      <c r="CW8" s="448"/>
      <c r="CX8" s="448"/>
      <c r="CY8" s="448"/>
      <c r="CZ8" s="448"/>
      <c r="DA8" s="449"/>
      <c r="DB8" s="447">
        <v>0.6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166536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-156502</v>
      </c>
      <c r="BO9" s="408"/>
      <c r="BP9" s="408"/>
      <c r="BQ9" s="408"/>
      <c r="BR9" s="408"/>
      <c r="BS9" s="408"/>
      <c r="BT9" s="408"/>
      <c r="BU9" s="409"/>
      <c r="BV9" s="407">
        <v>-565187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12.6</v>
      </c>
      <c r="CU9" s="405"/>
      <c r="CV9" s="405"/>
      <c r="CW9" s="405"/>
      <c r="CX9" s="405"/>
      <c r="CY9" s="405"/>
      <c r="CZ9" s="405"/>
      <c r="DA9" s="406"/>
      <c r="DB9" s="404">
        <v>13.7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169327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1270607</v>
      </c>
      <c r="BO10" s="408"/>
      <c r="BP10" s="408"/>
      <c r="BQ10" s="408"/>
      <c r="BR10" s="408"/>
      <c r="BS10" s="408"/>
      <c r="BT10" s="408"/>
      <c r="BU10" s="409"/>
      <c r="BV10" s="407">
        <v>1191607</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160810</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127</v>
      </c>
      <c r="AV12" s="440"/>
      <c r="AW12" s="440"/>
      <c r="AX12" s="440"/>
      <c r="AY12" s="441" t="s">
        <v>128</v>
      </c>
      <c r="AZ12" s="442"/>
      <c r="BA12" s="442"/>
      <c r="BB12" s="442"/>
      <c r="BC12" s="442"/>
      <c r="BD12" s="442"/>
      <c r="BE12" s="442"/>
      <c r="BF12" s="442"/>
      <c r="BG12" s="442"/>
      <c r="BH12" s="442"/>
      <c r="BI12" s="442"/>
      <c r="BJ12" s="442"/>
      <c r="BK12" s="442"/>
      <c r="BL12" s="442"/>
      <c r="BM12" s="443"/>
      <c r="BN12" s="407">
        <v>116748</v>
      </c>
      <c r="BO12" s="408"/>
      <c r="BP12" s="408"/>
      <c r="BQ12" s="408"/>
      <c r="BR12" s="408"/>
      <c r="BS12" s="408"/>
      <c r="BT12" s="408"/>
      <c r="BU12" s="409"/>
      <c r="BV12" s="407">
        <v>34674</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159280</v>
      </c>
      <c r="S13" s="492"/>
      <c r="T13" s="492"/>
      <c r="U13" s="492"/>
      <c r="V13" s="493"/>
      <c r="W13" s="423" t="s">
        <v>131</v>
      </c>
      <c r="X13" s="424"/>
      <c r="Y13" s="424"/>
      <c r="Z13" s="424"/>
      <c r="AA13" s="424"/>
      <c r="AB13" s="414"/>
      <c r="AC13" s="458">
        <v>3616</v>
      </c>
      <c r="AD13" s="459"/>
      <c r="AE13" s="459"/>
      <c r="AF13" s="459"/>
      <c r="AG13" s="501"/>
      <c r="AH13" s="458">
        <v>3923</v>
      </c>
      <c r="AI13" s="459"/>
      <c r="AJ13" s="459"/>
      <c r="AK13" s="459"/>
      <c r="AL13" s="460"/>
      <c r="AM13" s="436" t="s">
        <v>132</v>
      </c>
      <c r="AN13" s="437"/>
      <c r="AO13" s="437"/>
      <c r="AP13" s="437"/>
      <c r="AQ13" s="437"/>
      <c r="AR13" s="437"/>
      <c r="AS13" s="437"/>
      <c r="AT13" s="438"/>
      <c r="AU13" s="439" t="s">
        <v>127</v>
      </c>
      <c r="AV13" s="440"/>
      <c r="AW13" s="440"/>
      <c r="AX13" s="440"/>
      <c r="AY13" s="441" t="s">
        <v>133</v>
      </c>
      <c r="AZ13" s="442"/>
      <c r="BA13" s="442"/>
      <c r="BB13" s="442"/>
      <c r="BC13" s="442"/>
      <c r="BD13" s="442"/>
      <c r="BE13" s="442"/>
      <c r="BF13" s="442"/>
      <c r="BG13" s="442"/>
      <c r="BH13" s="442"/>
      <c r="BI13" s="442"/>
      <c r="BJ13" s="442"/>
      <c r="BK13" s="442"/>
      <c r="BL13" s="442"/>
      <c r="BM13" s="443"/>
      <c r="BN13" s="407">
        <v>997357</v>
      </c>
      <c r="BO13" s="408"/>
      <c r="BP13" s="408"/>
      <c r="BQ13" s="408"/>
      <c r="BR13" s="408"/>
      <c r="BS13" s="408"/>
      <c r="BT13" s="408"/>
      <c r="BU13" s="409"/>
      <c r="BV13" s="407">
        <v>591746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8.1999999999999993</v>
      </c>
      <c r="CU13" s="405"/>
      <c r="CV13" s="405"/>
      <c r="CW13" s="405"/>
      <c r="CX13" s="405"/>
      <c r="CY13" s="405"/>
      <c r="CZ13" s="405"/>
      <c r="DA13" s="406"/>
      <c r="DB13" s="404">
        <v>8.1999999999999993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162460</v>
      </c>
      <c r="S14" s="492"/>
      <c r="T14" s="492"/>
      <c r="U14" s="492"/>
      <c r="V14" s="493"/>
      <c r="W14" s="397"/>
      <c r="X14" s="398"/>
      <c r="Y14" s="398"/>
      <c r="Z14" s="398"/>
      <c r="AA14" s="398"/>
      <c r="AB14" s="387"/>
      <c r="AC14" s="494">
        <v>5.0999999999999996</v>
      </c>
      <c r="AD14" s="495"/>
      <c r="AE14" s="495"/>
      <c r="AF14" s="495"/>
      <c r="AG14" s="496"/>
      <c r="AH14" s="494">
        <v>5.3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10.3</v>
      </c>
      <c r="CU14" s="506"/>
      <c r="CV14" s="506"/>
      <c r="CW14" s="506"/>
      <c r="CX14" s="506"/>
      <c r="CY14" s="506"/>
      <c r="CZ14" s="506"/>
      <c r="DA14" s="507"/>
      <c r="DB14" s="505">
        <v>22.2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161186</v>
      </c>
      <c r="S15" s="492"/>
      <c r="T15" s="492"/>
      <c r="U15" s="492"/>
      <c r="V15" s="493"/>
      <c r="W15" s="423" t="s">
        <v>137</v>
      </c>
      <c r="X15" s="424"/>
      <c r="Y15" s="424"/>
      <c r="Z15" s="424"/>
      <c r="AA15" s="424"/>
      <c r="AB15" s="414"/>
      <c r="AC15" s="458">
        <v>12675</v>
      </c>
      <c r="AD15" s="459"/>
      <c r="AE15" s="459"/>
      <c r="AF15" s="459"/>
      <c r="AG15" s="501"/>
      <c r="AH15" s="458">
        <v>14264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22067545</v>
      </c>
      <c r="BO15" s="371"/>
      <c r="BP15" s="371"/>
      <c r="BQ15" s="371"/>
      <c r="BR15" s="371"/>
      <c r="BS15" s="371"/>
      <c r="BT15" s="371"/>
      <c r="BU15" s="372"/>
      <c r="BV15" s="370">
        <v>22099078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18</v>
      </c>
      <c r="AD16" s="495"/>
      <c r="AE16" s="495"/>
      <c r="AF16" s="495"/>
      <c r="AG16" s="496"/>
      <c r="AH16" s="494">
        <v>19.2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37230242</v>
      </c>
      <c r="BO16" s="408"/>
      <c r="BP16" s="408"/>
      <c r="BQ16" s="408"/>
      <c r="BR16" s="408"/>
      <c r="BS16" s="408"/>
      <c r="BT16" s="408"/>
      <c r="BU16" s="409"/>
      <c r="BV16" s="407">
        <v>36506647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54217</v>
      </c>
      <c r="AD17" s="459"/>
      <c r="AE17" s="459"/>
      <c r="AF17" s="459"/>
      <c r="AG17" s="501"/>
      <c r="AH17" s="458">
        <v>56126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27774864</v>
      </c>
      <c r="BO17" s="408"/>
      <c r="BP17" s="408"/>
      <c r="BQ17" s="408"/>
      <c r="BR17" s="408"/>
      <c r="BS17" s="408"/>
      <c r="BT17" s="408"/>
      <c r="BU17" s="409"/>
      <c r="BV17" s="407">
        <v>27786524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619.34</v>
      </c>
      <c r="M18" s="531"/>
      <c r="N18" s="531"/>
      <c r="O18" s="531"/>
      <c r="P18" s="531"/>
      <c r="Q18" s="531"/>
      <c r="R18" s="532"/>
      <c r="S18" s="532"/>
      <c r="T18" s="532"/>
      <c r="U18" s="532"/>
      <c r="V18" s="533"/>
      <c r="W18" s="425"/>
      <c r="X18" s="426"/>
      <c r="Y18" s="426"/>
      <c r="Z18" s="426"/>
      <c r="AA18" s="426"/>
      <c r="AB18" s="417"/>
      <c r="AC18" s="534">
        <v>76.900000000000006</v>
      </c>
      <c r="AD18" s="535"/>
      <c r="AE18" s="535"/>
      <c r="AF18" s="535"/>
      <c r="AG18" s="536"/>
      <c r="AH18" s="534">
        <v>75.5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41868972</v>
      </c>
      <c r="BO18" s="408"/>
      <c r="BP18" s="408"/>
      <c r="BQ18" s="408"/>
      <c r="BR18" s="408"/>
      <c r="BS18" s="408"/>
      <c r="BT18" s="408"/>
      <c r="BU18" s="409"/>
      <c r="BV18" s="407">
        <v>40010100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269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56503039</v>
      </c>
      <c r="BO19" s="408"/>
      <c r="BP19" s="408"/>
      <c r="BQ19" s="408"/>
      <c r="BR19" s="408"/>
      <c r="BS19" s="408"/>
      <c r="BT19" s="408"/>
      <c r="BU19" s="409"/>
      <c r="BV19" s="407">
        <v>53645124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80175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67100314</v>
      </c>
      <c r="BO22" s="371"/>
      <c r="BP22" s="371"/>
      <c r="BQ22" s="371"/>
      <c r="BR22" s="371"/>
      <c r="BS22" s="371"/>
      <c r="BT22" s="371"/>
      <c r="BU22" s="372"/>
      <c r="BV22" s="370">
        <v>68907779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40411514</v>
      </c>
      <c r="BO23" s="408"/>
      <c r="BP23" s="408"/>
      <c r="BQ23" s="408"/>
      <c r="BR23" s="408"/>
      <c r="BS23" s="408"/>
      <c r="BT23" s="408"/>
      <c r="BU23" s="409"/>
      <c r="BV23" s="407">
        <v>43395957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10050</v>
      </c>
      <c r="R24" s="459"/>
      <c r="S24" s="459"/>
      <c r="T24" s="459"/>
      <c r="U24" s="459"/>
      <c r="V24" s="501"/>
      <c r="W24" s="553"/>
      <c r="X24" s="554"/>
      <c r="Y24" s="555"/>
      <c r="Z24" s="457" t="s">
        <v>162</v>
      </c>
      <c r="AA24" s="437"/>
      <c r="AB24" s="437"/>
      <c r="AC24" s="437"/>
      <c r="AD24" s="437"/>
      <c r="AE24" s="437"/>
      <c r="AF24" s="437"/>
      <c r="AG24" s="438"/>
      <c r="AH24" s="458">
        <v>1129</v>
      </c>
      <c r="AI24" s="459"/>
      <c r="AJ24" s="459"/>
      <c r="AK24" s="459"/>
      <c r="AL24" s="501"/>
      <c r="AM24" s="458">
        <v>3433289</v>
      </c>
      <c r="AN24" s="459"/>
      <c r="AO24" s="459"/>
      <c r="AP24" s="459"/>
      <c r="AQ24" s="459"/>
      <c r="AR24" s="501"/>
      <c r="AS24" s="458">
        <v>3041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44994010</v>
      </c>
      <c r="BO24" s="408"/>
      <c r="BP24" s="408"/>
      <c r="BQ24" s="408"/>
      <c r="BR24" s="408"/>
      <c r="BS24" s="408"/>
      <c r="BT24" s="408"/>
      <c r="BU24" s="409"/>
      <c r="BV24" s="407">
        <v>44568850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8050</v>
      </c>
      <c r="R25" s="459"/>
      <c r="S25" s="459"/>
      <c r="T25" s="459"/>
      <c r="U25" s="459"/>
      <c r="V25" s="501"/>
      <c r="W25" s="553"/>
      <c r="X25" s="554"/>
      <c r="Y25" s="555"/>
      <c r="Z25" s="457" t="s">
        <v>165</v>
      </c>
      <c r="AA25" s="437"/>
      <c r="AB25" s="437"/>
      <c r="AC25" s="437"/>
      <c r="AD25" s="437"/>
      <c r="AE25" s="437"/>
      <c r="AF25" s="437"/>
      <c r="AG25" s="438"/>
      <c r="AH25" s="458">
        <v>178</v>
      </c>
      <c r="AI25" s="459"/>
      <c r="AJ25" s="459"/>
      <c r="AK25" s="459"/>
      <c r="AL25" s="501"/>
      <c r="AM25" s="458">
        <v>576008</v>
      </c>
      <c r="AN25" s="459"/>
      <c r="AO25" s="459"/>
      <c r="AP25" s="459"/>
      <c r="AQ25" s="459"/>
      <c r="AR25" s="501"/>
      <c r="AS25" s="458">
        <v>3236</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27618521</v>
      </c>
      <c r="BO25" s="371"/>
      <c r="BP25" s="371"/>
      <c r="BQ25" s="371"/>
      <c r="BR25" s="371"/>
      <c r="BS25" s="371"/>
      <c r="BT25" s="371"/>
      <c r="BU25" s="372"/>
      <c r="BV25" s="370">
        <v>26687801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6930</v>
      </c>
      <c r="R26" s="459"/>
      <c r="S26" s="459"/>
      <c r="T26" s="459"/>
      <c r="U26" s="459"/>
      <c r="V26" s="501"/>
      <c r="W26" s="553"/>
      <c r="X26" s="554"/>
      <c r="Y26" s="555"/>
      <c r="Z26" s="457" t="s">
        <v>168</v>
      </c>
      <c r="AA26" s="559"/>
      <c r="AB26" s="559"/>
      <c r="AC26" s="559"/>
      <c r="AD26" s="559"/>
      <c r="AE26" s="559"/>
      <c r="AF26" s="559"/>
      <c r="AG26" s="560"/>
      <c r="AH26" s="458">
        <v>32</v>
      </c>
      <c r="AI26" s="459"/>
      <c r="AJ26" s="459"/>
      <c r="AK26" s="459"/>
      <c r="AL26" s="501"/>
      <c r="AM26" s="458">
        <v>91872</v>
      </c>
      <c r="AN26" s="459"/>
      <c r="AO26" s="459"/>
      <c r="AP26" s="459"/>
      <c r="AQ26" s="459"/>
      <c r="AR26" s="501"/>
      <c r="AS26" s="458">
        <v>2871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13195</v>
      </c>
      <c r="BO26" s="408"/>
      <c r="BP26" s="408"/>
      <c r="BQ26" s="408"/>
      <c r="BR26" s="408"/>
      <c r="BS26" s="408"/>
      <c r="BT26" s="408"/>
      <c r="BU26" s="409"/>
      <c r="BV26" s="407">
        <v>13263</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5800</v>
      </c>
      <c r="R27" s="459"/>
      <c r="S27" s="459"/>
      <c r="T27" s="459"/>
      <c r="U27" s="459"/>
      <c r="V27" s="501"/>
      <c r="W27" s="553"/>
      <c r="X27" s="554"/>
      <c r="Y27" s="555"/>
      <c r="Z27" s="457" t="s">
        <v>171</v>
      </c>
      <c r="AA27" s="437"/>
      <c r="AB27" s="437"/>
      <c r="AC27" s="437"/>
      <c r="AD27" s="437"/>
      <c r="AE27" s="437"/>
      <c r="AF27" s="437"/>
      <c r="AG27" s="438"/>
      <c r="AH27" s="458">
        <v>55</v>
      </c>
      <c r="AI27" s="459"/>
      <c r="AJ27" s="459"/>
      <c r="AK27" s="459"/>
      <c r="AL27" s="501"/>
      <c r="AM27" s="458">
        <v>216986</v>
      </c>
      <c r="AN27" s="459"/>
      <c r="AO27" s="459"/>
      <c r="AP27" s="459"/>
      <c r="AQ27" s="459"/>
      <c r="AR27" s="501"/>
      <c r="AS27" s="458">
        <v>3945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5100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5221586</v>
      </c>
      <c r="BO28" s="371"/>
      <c r="BP28" s="371"/>
      <c r="BQ28" s="371"/>
      <c r="BR28" s="371"/>
      <c r="BS28" s="371"/>
      <c r="BT28" s="371"/>
      <c r="BU28" s="372"/>
      <c r="BV28" s="370">
        <v>4067727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27</v>
      </c>
      <c r="M29" s="459"/>
      <c r="N29" s="459"/>
      <c r="O29" s="459"/>
      <c r="P29" s="501"/>
      <c r="Q29" s="458">
        <v>4700</v>
      </c>
      <c r="R29" s="459"/>
      <c r="S29" s="459"/>
      <c r="T29" s="459"/>
      <c r="U29" s="459"/>
      <c r="V29" s="501"/>
      <c r="W29" s="556"/>
      <c r="X29" s="557"/>
      <c r="Y29" s="558"/>
      <c r="Z29" s="457" t="s">
        <v>177</v>
      </c>
      <c r="AA29" s="437"/>
      <c r="AB29" s="437"/>
      <c r="AC29" s="437"/>
      <c r="AD29" s="437"/>
      <c r="AE29" s="437"/>
      <c r="AF29" s="437"/>
      <c r="AG29" s="438"/>
      <c r="AH29" s="458">
        <v>1184</v>
      </c>
      <c r="AI29" s="459"/>
      <c r="AJ29" s="459"/>
      <c r="AK29" s="459"/>
      <c r="AL29" s="501"/>
      <c r="AM29" s="458">
        <v>3650275</v>
      </c>
      <c r="AN29" s="459"/>
      <c r="AO29" s="459"/>
      <c r="AP29" s="459"/>
      <c r="AQ29" s="459"/>
      <c r="AR29" s="501"/>
      <c r="AS29" s="458">
        <v>3083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121</v>
      </c>
      <c r="BO29" s="408"/>
      <c r="BP29" s="408"/>
      <c r="BQ29" s="408"/>
      <c r="BR29" s="408"/>
      <c r="BS29" s="408"/>
      <c r="BT29" s="408"/>
      <c r="BU29" s="409"/>
      <c r="BV29" s="407">
        <v>756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8281541</v>
      </c>
      <c r="BO30" s="527"/>
      <c r="BP30" s="527"/>
      <c r="BQ30" s="527"/>
      <c r="BR30" s="527"/>
      <c r="BS30" s="527"/>
      <c r="BT30" s="527"/>
      <c r="BU30" s="528"/>
      <c r="BV30" s="526">
        <v>6132331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とかち広域消防事務組合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帯広市休日夜間急病対策協会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中島霊園事業会計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後期高齢者医療会計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IF('各会計、関係団体の財政状況及び健全化判断比率'!B34="","",'各会計、関係団体の財政状況及び健全化判断比率'!B34)</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十勝圏複合事務組合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帯広市文化スポーツ振興財団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十勝中部広域水道企業団</v>
      </c>
      <c r="BZ36" s="598"/>
      <c r="CA36" s="598"/>
      <c r="CB36" s="598"/>
      <c r="CC36" s="598"/>
      <c r="CD36" s="598"/>
      <c r="CE36" s="598"/>
      <c r="CF36" s="598"/>
      <c r="CG36" s="598"/>
      <c r="CH36" s="598"/>
      <c r="CI36" s="598"/>
      <c r="CJ36" s="598"/>
      <c r="CK36" s="598"/>
      <c r="CL36" s="598"/>
      <c r="CM36" s="598"/>
      <c r="CN36" s="169"/>
      <c r="CO36" s="597">
        <f t="shared" si="3"/>
        <v>15</v>
      </c>
      <c r="CP36" s="597"/>
      <c r="CQ36" s="598" t="str">
        <f>IF('各会計、関係団体の財政状況及び健全化判断比率'!BS9="","",'各会計、関係団体の財政状況及び健全化判断比率'!BS9)</f>
        <v>帯広市農業振興公社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ばんえい競馬会計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f t="shared" si="3"/>
        <v>16</v>
      </c>
      <c r="CP37" s="597"/>
      <c r="CQ37" s="598" t="str">
        <f>IF('各会計、関係団体の財政状況及び健全化判断比率'!BS10="","",'各会計、関係団体の財政状況及び健全化判断比率'!BS10)</f>
        <v>帯広市土地開発公社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7</v>
      </c>
      <c r="V38" s="597"/>
      <c r="W38" s="598" t="str">
        <f>IF('各会計、関係団体の財政状況及び健全化判断比率'!B32="","",'各会計、関係団体の財政状況及び健全化判断比率'!B32)</f>
        <v>駐車場事業会計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f t="shared" si="3"/>
        <v>17</v>
      </c>
      <c r="CP38" s="597"/>
      <c r="CQ38" s="598" t="str">
        <f>IF('各会計、関係団体の財政状況及び健全化判断比率'!BS11="","",'各会計、関係団体の財政状況及び健全化判断比率'!BS11)</f>
        <v>ばんえい十勝</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zRb4xJwJRYDMg1o8+L5kl/D0gXpwLz82L2MGZ4mwOQXMWaMho9VncdYWltqSu4e8LVFuHZDzbP+7JOON+wUpJA==" saltValue="3dt13uLI+B3gZ+GL4q7VU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532</v>
      </c>
      <c r="D34" s="1151"/>
      <c r="E34" s="1152"/>
      <c r="F34" s="32">
        <v>6</v>
      </c>
      <c r="G34" s="33">
        <v>5.52</v>
      </c>
      <c r="H34" s="33">
        <v>5.41</v>
      </c>
      <c r="I34" s="33">
        <v>5.16</v>
      </c>
      <c r="J34" s="34">
        <v>5</v>
      </c>
      <c r="K34" s="22"/>
      <c r="L34" s="22"/>
      <c r="M34" s="22"/>
      <c r="N34" s="22"/>
      <c r="O34" s="22"/>
      <c r="P34" s="22"/>
    </row>
    <row r="35" spans="1:16" ht="39" customHeight="1" x14ac:dyDescent="0.15">
      <c r="A35" s="22"/>
      <c r="B35" s="35"/>
      <c r="C35" s="1145" t="s">
        <v>533</v>
      </c>
      <c r="D35" s="1146"/>
      <c r="E35" s="1147"/>
      <c r="F35" s="36">
        <v>3.22</v>
      </c>
      <c r="G35" s="37">
        <v>3.51</v>
      </c>
      <c r="H35" s="37">
        <v>3.36</v>
      </c>
      <c r="I35" s="37">
        <v>3.46</v>
      </c>
      <c r="J35" s="38">
        <v>4.79</v>
      </c>
      <c r="K35" s="22"/>
      <c r="L35" s="22"/>
      <c r="M35" s="22"/>
      <c r="N35" s="22"/>
      <c r="O35" s="22"/>
      <c r="P35" s="22"/>
    </row>
    <row r="36" spans="1:16" ht="39" customHeight="1" x14ac:dyDescent="0.15">
      <c r="A36" s="22"/>
      <c r="B36" s="35"/>
      <c r="C36" s="1145" t="s">
        <v>534</v>
      </c>
      <c r="D36" s="1146"/>
      <c r="E36" s="1147"/>
      <c r="F36" s="36">
        <v>3.05</v>
      </c>
      <c r="G36" s="37">
        <v>5.25</v>
      </c>
      <c r="H36" s="37">
        <v>4.76</v>
      </c>
      <c r="I36" s="37">
        <v>3.39</v>
      </c>
      <c r="J36" s="38">
        <v>2.99</v>
      </c>
      <c r="K36" s="22"/>
      <c r="L36" s="22"/>
      <c r="M36" s="22"/>
      <c r="N36" s="22"/>
      <c r="O36" s="22"/>
      <c r="P36" s="22"/>
    </row>
    <row r="37" spans="1:16" ht="39" customHeight="1" x14ac:dyDescent="0.15">
      <c r="A37" s="22"/>
      <c r="B37" s="35"/>
      <c r="C37" s="1145" t="s">
        <v>535</v>
      </c>
      <c r="D37" s="1146"/>
      <c r="E37" s="1147"/>
      <c r="F37" s="36">
        <v>1.1499999999999999</v>
      </c>
      <c r="G37" s="37">
        <v>1.1499999999999999</v>
      </c>
      <c r="H37" s="37">
        <v>1.58</v>
      </c>
      <c r="I37" s="37">
        <v>1.26</v>
      </c>
      <c r="J37" s="38">
        <v>1.46</v>
      </c>
      <c r="K37" s="22"/>
      <c r="L37" s="22"/>
      <c r="M37" s="22"/>
      <c r="N37" s="22"/>
      <c r="O37" s="22"/>
      <c r="P37" s="22"/>
    </row>
    <row r="38" spans="1:16" ht="39" customHeight="1" x14ac:dyDescent="0.15">
      <c r="A38" s="22"/>
      <c r="B38" s="35"/>
      <c r="C38" s="1145" t="s">
        <v>536</v>
      </c>
      <c r="D38" s="1146"/>
      <c r="E38" s="1147"/>
      <c r="F38" s="36">
        <v>0.85</v>
      </c>
      <c r="G38" s="37">
        <v>0.36</v>
      </c>
      <c r="H38" s="37">
        <v>0.31</v>
      </c>
      <c r="I38" s="37">
        <v>0.3</v>
      </c>
      <c r="J38" s="38">
        <v>0.43</v>
      </c>
      <c r="K38" s="22"/>
      <c r="L38" s="22"/>
      <c r="M38" s="22"/>
      <c r="N38" s="22"/>
      <c r="O38" s="22"/>
      <c r="P38" s="22"/>
    </row>
    <row r="39" spans="1:16" ht="39" customHeight="1" x14ac:dyDescent="0.15">
      <c r="A39" s="22"/>
      <c r="B39" s="35"/>
      <c r="C39" s="1145" t="s">
        <v>537</v>
      </c>
      <c r="D39" s="1146"/>
      <c r="E39" s="1147"/>
      <c r="F39" s="36">
        <v>0.22</v>
      </c>
      <c r="G39" s="37">
        <v>0.21</v>
      </c>
      <c r="H39" s="37">
        <v>0.23</v>
      </c>
      <c r="I39" s="37">
        <v>0.24</v>
      </c>
      <c r="J39" s="38">
        <v>0.27</v>
      </c>
      <c r="K39" s="22"/>
      <c r="L39" s="22"/>
      <c r="M39" s="22"/>
      <c r="N39" s="22"/>
      <c r="O39" s="22"/>
      <c r="P39" s="22"/>
    </row>
    <row r="40" spans="1:16" ht="39" customHeight="1" x14ac:dyDescent="0.15">
      <c r="A40" s="22"/>
      <c r="B40" s="35"/>
      <c r="C40" s="1145" t="s">
        <v>538</v>
      </c>
      <c r="D40" s="1146"/>
      <c r="E40" s="1147"/>
      <c r="F40" s="36">
        <v>0.48</v>
      </c>
      <c r="G40" s="37">
        <v>0.21</v>
      </c>
      <c r="H40" s="37">
        <v>0.28000000000000003</v>
      </c>
      <c r="I40" s="37">
        <v>0.17</v>
      </c>
      <c r="J40" s="38">
        <v>0.03</v>
      </c>
      <c r="K40" s="22"/>
      <c r="L40" s="22"/>
      <c r="M40" s="22"/>
      <c r="N40" s="22"/>
      <c r="O40" s="22"/>
      <c r="P40" s="22"/>
    </row>
    <row r="41" spans="1:16" ht="39" customHeight="1" x14ac:dyDescent="0.15">
      <c r="A41" s="22"/>
      <c r="B41" s="35"/>
      <c r="C41" s="1145" t="s">
        <v>539</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540</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541</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MImDBmsDJLNKidEhUjbq9jnl7/f+aLVqfvM7NAkbfPg5Pvn6Tqx4fgF3eUTHYiwZtIeegTViKJ+0Gko0dqCsA==" saltValue="z33K2plZtdE9K8eVMJm9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8487</v>
      </c>
      <c r="L45" s="60">
        <v>8335</v>
      </c>
      <c r="M45" s="60">
        <v>8160</v>
      </c>
      <c r="N45" s="60">
        <v>8056</v>
      </c>
      <c r="O45" s="61">
        <v>7821</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v>13</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1034</v>
      </c>
      <c r="L48" s="64">
        <v>1018</v>
      </c>
      <c r="M48" s="64">
        <v>1004</v>
      </c>
      <c r="N48" s="64">
        <v>981</v>
      </c>
      <c r="O48" s="65">
        <v>954</v>
      </c>
      <c r="P48" s="48"/>
      <c r="Q48" s="48"/>
      <c r="R48" s="48"/>
      <c r="S48" s="48"/>
      <c r="T48" s="48"/>
      <c r="U48" s="48"/>
    </row>
    <row r="49" spans="1:21" ht="30.75" customHeight="1" x14ac:dyDescent="0.15">
      <c r="A49" s="48"/>
      <c r="B49" s="1155"/>
      <c r="C49" s="1156"/>
      <c r="D49" s="62"/>
      <c r="E49" s="1161" t="s">
        <v>14</v>
      </c>
      <c r="F49" s="1161"/>
      <c r="G49" s="1161"/>
      <c r="H49" s="1161"/>
      <c r="I49" s="1161"/>
      <c r="J49" s="1162"/>
      <c r="K49" s="63">
        <v>205</v>
      </c>
      <c r="L49" s="64">
        <v>200</v>
      </c>
      <c r="M49" s="64">
        <v>251</v>
      </c>
      <c r="N49" s="64">
        <v>251</v>
      </c>
      <c r="O49" s="65">
        <v>282</v>
      </c>
      <c r="P49" s="48"/>
      <c r="Q49" s="48"/>
      <c r="R49" s="48"/>
      <c r="S49" s="48"/>
      <c r="T49" s="48"/>
      <c r="U49" s="48"/>
    </row>
    <row r="50" spans="1:21" ht="30.75" customHeight="1" x14ac:dyDescent="0.15">
      <c r="A50" s="48"/>
      <c r="B50" s="1155"/>
      <c r="C50" s="1156"/>
      <c r="D50" s="62"/>
      <c r="E50" s="1161" t="s">
        <v>15</v>
      </c>
      <c r="F50" s="1161"/>
      <c r="G50" s="1161"/>
      <c r="H50" s="1161"/>
      <c r="I50" s="1161"/>
      <c r="J50" s="1162"/>
      <c r="K50" s="63">
        <v>674</v>
      </c>
      <c r="L50" s="64">
        <v>674</v>
      </c>
      <c r="M50" s="64">
        <v>648</v>
      </c>
      <c r="N50" s="64">
        <v>615</v>
      </c>
      <c r="O50" s="65">
        <v>585</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t="s">
        <v>489</v>
      </c>
      <c r="M51" s="64">
        <v>0</v>
      </c>
      <c r="N51" s="64">
        <v>1</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7263</v>
      </c>
      <c r="L52" s="64">
        <v>7168</v>
      </c>
      <c r="M52" s="64">
        <v>6925</v>
      </c>
      <c r="N52" s="64">
        <v>6728</v>
      </c>
      <c r="O52" s="65">
        <v>6515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3137</v>
      </c>
      <c r="L53" s="69">
        <v>3072</v>
      </c>
      <c r="M53" s="69">
        <v>3138</v>
      </c>
      <c r="N53" s="69">
        <v>3176</v>
      </c>
      <c r="O53" s="70">
        <v>3127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4uE6SdqEn0ty05VK3vJWEZEEw0RqJq4bEx9cQQAIe/t42ChSGh+l4Dvf99V5POcMt91PWOTOfwe+u9qsjAqA==" saltValue="7wFaEpu9DKZ7Rabsrl3WU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82305</v>
      </c>
      <c r="J41" s="344">
        <v>78330</v>
      </c>
      <c r="K41" s="344">
        <v>73379</v>
      </c>
      <c r="L41" s="344">
        <v>68908</v>
      </c>
      <c r="M41" s="345">
        <v>67100</v>
      </c>
    </row>
    <row r="42" spans="2:13" ht="27.75" customHeight="1" x14ac:dyDescent="0.15">
      <c r="B42" s="1186"/>
      <c r="C42" s="1187"/>
      <c r="D42" s="106"/>
      <c r="E42" s="1192" t="s">
        <v>32</v>
      </c>
      <c r="F42" s="1192"/>
      <c r="G42" s="1192"/>
      <c r="H42" s="1193"/>
      <c r="I42" s="346">
        <v>8152</v>
      </c>
      <c r="J42" s="347">
        <v>7545</v>
      </c>
      <c r="K42" s="347">
        <v>7138</v>
      </c>
      <c r="L42" s="347">
        <v>6475</v>
      </c>
      <c r="M42" s="348">
        <v>6166</v>
      </c>
    </row>
    <row r="43" spans="2:13" ht="27.75" customHeight="1" x14ac:dyDescent="0.15">
      <c r="B43" s="1186"/>
      <c r="C43" s="1187"/>
      <c r="D43" s="106"/>
      <c r="E43" s="1192" t="s">
        <v>33</v>
      </c>
      <c r="F43" s="1192"/>
      <c r="G43" s="1192"/>
      <c r="H43" s="1193"/>
      <c r="I43" s="346">
        <v>8186</v>
      </c>
      <c r="J43" s="347">
        <v>8241</v>
      </c>
      <c r="K43" s="347">
        <v>8435</v>
      </c>
      <c r="L43" s="347">
        <v>8605</v>
      </c>
      <c r="M43" s="348">
        <v>8810</v>
      </c>
    </row>
    <row r="44" spans="2:13" ht="27.75" customHeight="1" x14ac:dyDescent="0.15">
      <c r="B44" s="1186"/>
      <c r="C44" s="1187"/>
      <c r="D44" s="106"/>
      <c r="E44" s="1192" t="s">
        <v>34</v>
      </c>
      <c r="F44" s="1192"/>
      <c r="G44" s="1192"/>
      <c r="H44" s="1193"/>
      <c r="I44" s="346">
        <v>1819</v>
      </c>
      <c r="J44" s="347">
        <v>1638</v>
      </c>
      <c r="K44" s="347">
        <v>1394</v>
      </c>
      <c r="L44" s="347">
        <v>1282</v>
      </c>
      <c r="M44" s="348">
        <v>1034</v>
      </c>
    </row>
    <row r="45" spans="2:13" ht="27.75" customHeight="1" x14ac:dyDescent="0.15">
      <c r="B45" s="1186"/>
      <c r="C45" s="1187"/>
      <c r="D45" s="106"/>
      <c r="E45" s="1192" t="s">
        <v>35</v>
      </c>
      <c r="F45" s="1192"/>
      <c r="G45" s="1192"/>
      <c r="H45" s="1193"/>
      <c r="I45" s="346">
        <v>7720</v>
      </c>
      <c r="J45" s="347">
        <v>7730</v>
      </c>
      <c r="K45" s="347">
        <v>7703</v>
      </c>
      <c r="L45" s="347">
        <v>7724</v>
      </c>
      <c r="M45" s="348">
        <v>8402</v>
      </c>
    </row>
    <row r="46" spans="2:13" ht="27.75" customHeight="1" x14ac:dyDescent="0.15">
      <c r="B46" s="1186"/>
      <c r="C46" s="1187"/>
      <c r="D46" s="107"/>
      <c r="E46" s="1192" t="s">
        <v>36</v>
      </c>
      <c r="F46" s="1192"/>
      <c r="G46" s="1192"/>
      <c r="H46" s="1193"/>
      <c r="I46" s="346" t="s">
        <v>489</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10750</v>
      </c>
      <c r="J50" s="347">
        <v>13052</v>
      </c>
      <c r="K50" s="347">
        <v>16498</v>
      </c>
      <c r="L50" s="347">
        <v>19942</v>
      </c>
      <c r="M50" s="348">
        <v>24868</v>
      </c>
    </row>
    <row r="51" spans="2:13" ht="27.75" customHeight="1" x14ac:dyDescent="0.15">
      <c r="B51" s="1186"/>
      <c r="C51" s="1187"/>
      <c r="D51" s="106"/>
      <c r="E51" s="1192" t="s">
        <v>42</v>
      </c>
      <c r="F51" s="1192"/>
      <c r="G51" s="1192"/>
      <c r="H51" s="1193"/>
      <c r="I51" s="346">
        <v>20011</v>
      </c>
      <c r="J51" s="347">
        <v>19652</v>
      </c>
      <c r="K51" s="347">
        <v>19948</v>
      </c>
      <c r="L51" s="347">
        <v>19761</v>
      </c>
      <c r="M51" s="348">
        <v>20673</v>
      </c>
    </row>
    <row r="52" spans="2:13" ht="27.75" customHeight="1" x14ac:dyDescent="0.15">
      <c r="B52" s="1188"/>
      <c r="C52" s="1189"/>
      <c r="D52" s="106"/>
      <c r="E52" s="1192" t="s">
        <v>43</v>
      </c>
      <c r="F52" s="1192"/>
      <c r="G52" s="1192"/>
      <c r="H52" s="1193"/>
      <c r="I52" s="346">
        <v>51641</v>
      </c>
      <c r="J52" s="347">
        <v>50055</v>
      </c>
      <c r="K52" s="347">
        <v>47265</v>
      </c>
      <c r="L52" s="347">
        <v>44774</v>
      </c>
      <c r="M52" s="348">
        <v>41953</v>
      </c>
    </row>
    <row r="53" spans="2:13" ht="27.75" customHeight="1" thickBot="1" x14ac:dyDescent="0.2">
      <c r="B53" s="1199" t="s">
        <v>19</v>
      </c>
      <c r="C53" s="1200"/>
      <c r="D53" s="110"/>
      <c r="E53" s="1201" t="s">
        <v>44</v>
      </c>
      <c r="F53" s="1201"/>
      <c r="G53" s="1201"/>
      <c r="H53" s="1202"/>
      <c r="I53" s="349">
        <v>25780</v>
      </c>
      <c r="J53" s="350">
        <v>20724</v>
      </c>
      <c r="K53" s="350">
        <v>14338</v>
      </c>
      <c r="L53" s="350">
        <v>8516</v>
      </c>
      <c r="M53" s="351">
        <v>4019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WnPibFysXULVKaKjH2x7k1Onb1dkt1vinuCeLnUCjO8BDn/GS/4hwdrDQtYbAo7lpPT6pbqHjNCoIFHo0zJ0w==" saltValue="XeOKEWqXKJqEf+pfA0jL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2911</v>
      </c>
      <c r="G55" s="352">
        <v>4068</v>
      </c>
      <c r="H55" s="353">
        <v>5222</v>
      </c>
    </row>
    <row r="56" spans="2:8" ht="52.5" customHeight="1" x14ac:dyDescent="0.15">
      <c r="B56" s="122"/>
      <c r="C56" s="1213" t="s">
        <v>47</v>
      </c>
      <c r="D56" s="1213"/>
      <c r="E56" s="1214"/>
      <c r="F56" s="354">
        <v>1</v>
      </c>
      <c r="G56" s="354">
        <v>1</v>
      </c>
      <c r="H56" s="355" t="s">
        <v>489</v>
      </c>
    </row>
    <row r="57" spans="2:8" ht="53.25" customHeight="1" x14ac:dyDescent="0.15">
      <c r="B57" s="122"/>
      <c r="C57" s="1215" t="s">
        <v>48</v>
      </c>
      <c r="D57" s="1215"/>
      <c r="E57" s="1216"/>
      <c r="F57" s="356">
        <v>5546</v>
      </c>
      <c r="G57" s="356">
        <v>6132</v>
      </c>
      <c r="H57" s="357">
        <v>8282</v>
      </c>
    </row>
    <row r="58" spans="2:8" ht="45.75" customHeight="1" x14ac:dyDescent="0.15">
      <c r="B58" s="123"/>
      <c r="C58" s="1203" t="s">
        <v>547</v>
      </c>
      <c r="D58" s="1204"/>
      <c r="E58" s="1205"/>
      <c r="F58" s="358" t="s">
        <v>552</v>
      </c>
      <c r="G58" s="358" t="s">
        <v>552</v>
      </c>
      <c r="H58" s="359">
        <v>2835</v>
      </c>
    </row>
    <row r="59" spans="2:8" ht="45.75" customHeight="1" x14ac:dyDescent="0.15">
      <c r="B59" s="123"/>
      <c r="C59" s="1203" t="s">
        <v>548</v>
      </c>
      <c r="D59" s="1204"/>
      <c r="E59" s="1205"/>
      <c r="F59" s="358" t="s">
        <v>552</v>
      </c>
      <c r="G59" s="358" t="s">
        <v>552</v>
      </c>
      <c r="H59" s="359">
        <v>2434</v>
      </c>
    </row>
    <row r="60" spans="2:8" ht="45.75" customHeight="1" x14ac:dyDescent="0.15">
      <c r="B60" s="123"/>
      <c r="C60" s="1203" t="s">
        <v>549</v>
      </c>
      <c r="D60" s="1204"/>
      <c r="E60" s="1205"/>
      <c r="F60" s="358">
        <v>616</v>
      </c>
      <c r="G60" s="358">
        <v>570</v>
      </c>
      <c r="H60" s="359">
        <v>495</v>
      </c>
    </row>
    <row r="61" spans="2:8" ht="45.75" customHeight="1" x14ac:dyDescent="0.15">
      <c r="B61" s="123"/>
      <c r="C61" s="1203" t="s">
        <v>550</v>
      </c>
      <c r="D61" s="1204"/>
      <c r="E61" s="1205"/>
      <c r="F61" s="358">
        <v>527</v>
      </c>
      <c r="G61" s="358">
        <v>529</v>
      </c>
      <c r="H61" s="359">
        <v>485</v>
      </c>
    </row>
    <row r="62" spans="2:8" ht="45.75" customHeight="1" thickBot="1" x14ac:dyDescent="0.2">
      <c r="B62" s="124"/>
      <c r="C62" s="1206" t="s">
        <v>551</v>
      </c>
      <c r="D62" s="1207"/>
      <c r="E62" s="1208"/>
      <c r="F62" s="360" t="s">
        <v>552</v>
      </c>
      <c r="G62" s="360" t="s">
        <v>552</v>
      </c>
      <c r="H62" s="361">
        <v>346</v>
      </c>
    </row>
    <row r="63" spans="2:8" ht="52.5" customHeight="1" thickBot="1" x14ac:dyDescent="0.2">
      <c r="B63" s="125"/>
      <c r="C63" s="1209" t="s">
        <v>49</v>
      </c>
      <c r="D63" s="1209"/>
      <c r="E63" s="1210"/>
      <c r="F63" s="362">
        <v>8457</v>
      </c>
      <c r="G63" s="362">
        <v>10201</v>
      </c>
      <c r="H63" s="363">
        <v>13503</v>
      </c>
    </row>
    <row r="64" spans="2:8" x14ac:dyDescent="0.15"/>
  </sheetData>
  <sheetProtection algorithmName="SHA-512" hashValue="wGdU8ie6HHzpj5CLBBRjtxwABRrKOBN5bEG++q6dHAGj7oJZAKhwiQRg0nvN3Gn3y60Jgsx6Ei+aTDUmtQrkPg==" saltValue="d+D7VmLk6BCEUId4BI5g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46637</v>
      </c>
      <c r="E3" s="144"/>
      <c r="F3" s="145">
        <v>42898</v>
      </c>
      <c r="G3" s="146"/>
      <c r="H3" s="147"/>
    </row>
    <row r="4" spans="1:8" x14ac:dyDescent="0.15">
      <c r="A4" s="148"/>
      <c r="B4" s="149"/>
      <c r="C4" s="150"/>
      <c r="D4" s="151">
        <v>13139</v>
      </c>
      <c r="E4" s="152"/>
      <c r="F4" s="153">
        <v>21022</v>
      </c>
      <c r="G4" s="154"/>
      <c r="H4" s="155"/>
    </row>
    <row r="5" spans="1:8" x14ac:dyDescent="0.15">
      <c r="A5" s="136" t="s">
        <v>521</v>
      </c>
      <c r="B5" s="141"/>
      <c r="C5" s="142"/>
      <c r="D5" s="143">
        <v>53382</v>
      </c>
      <c r="E5" s="144"/>
      <c r="F5" s="145">
        <v>57604</v>
      </c>
      <c r="G5" s="146"/>
      <c r="H5" s="147"/>
    </row>
    <row r="6" spans="1:8" x14ac:dyDescent="0.15">
      <c r="A6" s="148"/>
      <c r="B6" s="149"/>
      <c r="C6" s="150"/>
      <c r="D6" s="151">
        <v>18431</v>
      </c>
      <c r="E6" s="152"/>
      <c r="F6" s="153">
        <v>25635</v>
      </c>
      <c r="G6" s="154"/>
      <c r="H6" s="155"/>
    </row>
    <row r="7" spans="1:8" x14ac:dyDescent="0.15">
      <c r="A7" s="136" t="s">
        <v>522</v>
      </c>
      <c r="B7" s="141"/>
      <c r="C7" s="142"/>
      <c r="D7" s="143">
        <v>32079</v>
      </c>
      <c r="E7" s="144"/>
      <c r="F7" s="145">
        <v>58103</v>
      </c>
      <c r="G7" s="146"/>
      <c r="H7" s="147"/>
    </row>
    <row r="8" spans="1:8" x14ac:dyDescent="0.15">
      <c r="A8" s="148"/>
      <c r="B8" s="149"/>
      <c r="C8" s="150"/>
      <c r="D8" s="151">
        <v>12124</v>
      </c>
      <c r="E8" s="152"/>
      <c r="F8" s="153">
        <v>25241</v>
      </c>
      <c r="G8" s="154"/>
      <c r="H8" s="155"/>
    </row>
    <row r="9" spans="1:8" x14ac:dyDescent="0.15">
      <c r="A9" s="136" t="s">
        <v>523</v>
      </c>
      <c r="B9" s="141"/>
      <c r="C9" s="142"/>
      <c r="D9" s="143">
        <v>39850</v>
      </c>
      <c r="E9" s="144"/>
      <c r="F9" s="145">
        <v>56415</v>
      </c>
      <c r="G9" s="146"/>
      <c r="H9" s="147"/>
    </row>
    <row r="10" spans="1:8" x14ac:dyDescent="0.15">
      <c r="A10" s="148"/>
      <c r="B10" s="149"/>
      <c r="C10" s="150"/>
      <c r="D10" s="151">
        <v>18058</v>
      </c>
      <c r="E10" s="152"/>
      <c r="F10" s="153">
        <v>22190</v>
      </c>
      <c r="G10" s="154"/>
      <c r="H10" s="155"/>
    </row>
    <row r="11" spans="1:8" x14ac:dyDescent="0.15">
      <c r="A11" s="136" t="s">
        <v>524</v>
      </c>
      <c r="B11" s="141"/>
      <c r="C11" s="142"/>
      <c r="D11" s="143">
        <v>59114</v>
      </c>
      <c r="E11" s="144"/>
      <c r="F11" s="145">
        <v>75407</v>
      </c>
      <c r="G11" s="146"/>
      <c r="H11" s="147"/>
    </row>
    <row r="12" spans="1:8" x14ac:dyDescent="0.15">
      <c r="A12" s="148"/>
      <c r="B12" s="149"/>
      <c r="C12" s="156"/>
      <c r="D12" s="151">
        <v>30281</v>
      </c>
      <c r="E12" s="152"/>
      <c r="F12" s="153">
        <v>32364</v>
      </c>
      <c r="G12" s="154"/>
      <c r="H12" s="155"/>
    </row>
    <row r="13" spans="1:8" x14ac:dyDescent="0.15">
      <c r="A13" s="136"/>
      <c r="B13" s="141"/>
      <c r="C13" s="157"/>
      <c r="D13" s="158">
        <v>46212</v>
      </c>
      <c r="E13" s="159"/>
      <c r="F13" s="160">
        <v>58085</v>
      </c>
      <c r="G13" s="161"/>
      <c r="H13" s="147"/>
    </row>
    <row r="14" spans="1:8" x14ac:dyDescent="0.15">
      <c r="A14" s="148"/>
      <c r="B14" s="149"/>
      <c r="C14" s="150"/>
      <c r="D14" s="151">
        <v>18407</v>
      </c>
      <c r="E14" s="152"/>
      <c r="F14" s="153">
        <v>25290</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3.05</v>
      </c>
      <c r="C19" s="162">
        <f>ROUND(VALUE(SUBSTITUTE(実質収支比率等に係る経年分析!G$48,"▲","-")),2)</f>
        <v>5.25</v>
      </c>
      <c r="D19" s="162">
        <f>ROUND(VALUE(SUBSTITUTE(実質収支比率等に係る経年分析!H$48,"▲","-")),2)</f>
        <v>4.76</v>
      </c>
      <c r="E19" s="162">
        <f>ROUND(VALUE(SUBSTITUTE(実質収支比率等に係る経年分析!I$48,"▲","-")),2)</f>
        <v>3.4</v>
      </c>
      <c r="F19" s="162">
        <f>ROUND(VALUE(SUBSTITUTE(実質収支比率等に係る経年分析!J$48,"▲","-")),2)</f>
        <v>3</v>
      </c>
    </row>
    <row r="20" spans="1:11" x14ac:dyDescent="0.15">
      <c r="A20" s="162" t="s">
        <v>53</v>
      </c>
      <c r="B20" s="162">
        <f>ROUND(VALUE(SUBSTITUTE(実質収支比率等に係る経年分析!F$47,"▲","-")),2)</f>
        <v>2.5</v>
      </c>
      <c r="C20" s="162">
        <f>ROUND(VALUE(SUBSTITUTE(実質収支比率等に係る経年分析!G$47,"▲","-")),2)</f>
        <v>3.91</v>
      </c>
      <c r="D20" s="162">
        <f>ROUND(VALUE(SUBSTITUTE(実質収支比率等に係る経年分析!H$47,"▲","-")),2)</f>
        <v>6.88</v>
      </c>
      <c r="E20" s="162">
        <f>ROUND(VALUE(SUBSTITUTE(実質収支比率等に係る経年分析!I$47,"▲","-")),2)</f>
        <v>9.5299999999999994</v>
      </c>
      <c r="F20" s="162">
        <f>ROUND(VALUE(SUBSTITUTE(実質収支比率等に係る経年分析!J$47,"▲","-")),2)</f>
        <v>12.11</v>
      </c>
    </row>
    <row r="21" spans="1:11" x14ac:dyDescent="0.15">
      <c r="A21" s="162" t="s">
        <v>54</v>
      </c>
      <c r="B21" s="162">
        <f>IF(ISNUMBER(VALUE(SUBSTITUTE(実質収支比率等に係る経年分析!F$49,"▲","-"))),ROUND(VALUE(SUBSTITUTE(実質収支比率等に係る経年分析!F$49,"▲","-")),2),NA())</f>
        <v>2.63</v>
      </c>
      <c r="C21" s="162">
        <f>IF(ISNUMBER(VALUE(SUBSTITUTE(実質収支比率等に係る経年分析!G$49,"▲","-"))),ROUND(VALUE(SUBSTITUTE(実質収支比率等に係る経年分析!G$49,"▲","-")),2),NA())</f>
        <v>3.77</v>
      </c>
      <c r="D21" s="162">
        <f>IF(ISNUMBER(VALUE(SUBSTITUTE(実質収支比率等に係る経年分析!H$49,"▲","-"))),ROUND(VALUE(SUBSTITUTE(実質収支比率等に係る経年分析!H$49,"▲","-")),2),NA())</f>
        <v>2.33</v>
      </c>
      <c r="E21" s="162">
        <f>IF(ISNUMBER(VALUE(SUBSTITUTE(実質収支比率等に係る経年分析!I$49,"▲","-"))),ROUND(VALUE(SUBSTITUTE(実質収支比率等に係る経年分析!I$49,"▲","-")),2),NA())</f>
        <v>1.39</v>
      </c>
      <c r="F21" s="162">
        <f>IF(ISNUMBER(VALUE(SUBSTITUTE(実質収支比率等に係る経年分析!J$49,"▲","-"))),ROUND(VALUE(SUBSTITUTE(実質収支比率等に係る経年分析!J$49,"▲","-")),2),NA())</f>
        <v>2.31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駐車場事業会計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国民健康保険会計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0.48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0.28000000000000003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0.17</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後期高齢者医療会計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0.27</v>
      </c>
    </row>
    <row r="32" spans="1:11" x14ac:dyDescent="0.15">
      <c r="A32" s="163" t="str">
        <f>IF(連結実質赤字比率に係る赤字・黒字の構成分析!C$38="",NA(),連結実質赤字比率に係る赤字・黒字の構成分析!C$38)</f>
        <v>ばんえい競馬会計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0.43</v>
      </c>
    </row>
    <row r="33" spans="1:16" x14ac:dyDescent="0.15">
      <c r="A33" s="163" t="str">
        <f>IF(連結実質赤字比率に係る赤字・黒字の構成分析!C$37="",NA(),連結実質赤字比率に係る赤字・黒字の構成分析!C$37)</f>
        <v>介護保険会計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1.1499999999999999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1.1499999999999999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1.58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1.46</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3.05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5.25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4.76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3.39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2.99</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3.22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3.51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3.36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4.79</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5.52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5.41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5.16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7263</v>
      </c>
      <c r="E42" s="164"/>
      <c r="F42" s="164"/>
      <c r="G42" s="164">
        <f>'実質公債費比率（分子）の構造'!L$52</f>
        <v>7168</v>
      </c>
      <c r="H42" s="164"/>
      <c r="I42" s="164"/>
      <c r="J42" s="164">
        <f>'実質公債費比率（分子）の構造'!M$52</f>
        <v>6925</v>
      </c>
      <c r="K42" s="164"/>
      <c r="L42" s="164"/>
      <c r="M42" s="164">
        <f>'実質公債費比率（分子）の構造'!N$52</f>
        <v>6728</v>
      </c>
      <c r="N42" s="164"/>
      <c r="O42" s="164"/>
      <c r="P42" s="164">
        <f>'実質公債費比率（分子）の構造'!O$52</f>
        <v>6515</v>
      </c>
    </row>
    <row r="43" spans="1:16" x14ac:dyDescent="0.15">
      <c r="A43" s="164" t="s">
        <v>16</v>
      </c>
      <c r="B43" s="164">
        <f>'実質公債費比率（分子）の構造'!K$51</f>
        <v>0</v>
      </c>
      <c r="C43" s="164"/>
      <c r="D43" s="164"/>
      <c r="E43" s="164" t="str">
        <f>'実質公債費比率（分子）の構造'!L$51</f>
        <v>-</v>
      </c>
      <c r="F43" s="164"/>
      <c r="G43" s="164"/>
      <c r="H43" s="164">
        <f>'実質公債費比率（分子）の構造'!M$51</f>
        <v>0</v>
      </c>
      <c r="I43" s="164"/>
      <c r="J43" s="164"/>
      <c r="K43" s="164">
        <f>'実質公債費比率（分子）の構造'!N$51</f>
        <v>1</v>
      </c>
      <c r="L43" s="164"/>
      <c r="M43" s="164"/>
      <c r="N43" s="164" t="str">
        <f>'実質公債費比率（分子）の構造'!O$51</f>
        <v>-</v>
      </c>
      <c r="O43" s="164"/>
      <c r="P43" s="164"/>
    </row>
    <row r="44" spans="1:16" x14ac:dyDescent="0.15">
      <c r="A44" s="164" t="s">
        <v>62</v>
      </c>
      <c r="B44" s="164">
        <f>'実質公債費比率（分子）の構造'!K$50</f>
        <v>674</v>
      </c>
      <c r="C44" s="164"/>
      <c r="D44" s="164"/>
      <c r="E44" s="164">
        <f>'実質公債費比率（分子）の構造'!L$50</f>
        <v>674</v>
      </c>
      <c r="F44" s="164"/>
      <c r="G44" s="164"/>
      <c r="H44" s="164">
        <f>'実質公債費比率（分子）の構造'!M$50</f>
        <v>648</v>
      </c>
      <c r="I44" s="164"/>
      <c r="J44" s="164"/>
      <c r="K44" s="164">
        <f>'実質公債費比率（分子）の構造'!N$50</f>
        <v>615</v>
      </c>
      <c r="L44" s="164"/>
      <c r="M44" s="164"/>
      <c r="N44" s="164">
        <f>'実質公債費比率（分子）の構造'!O$50</f>
        <v>585</v>
      </c>
      <c r="O44" s="164"/>
      <c r="P44" s="164"/>
    </row>
    <row r="45" spans="1:16" x14ac:dyDescent="0.15">
      <c r="A45" s="164" t="s">
        <v>63</v>
      </c>
      <c r="B45" s="164">
        <f>'実質公債費比率（分子）の構造'!K$49</f>
        <v>205</v>
      </c>
      <c r="C45" s="164"/>
      <c r="D45" s="164"/>
      <c r="E45" s="164">
        <f>'実質公債費比率（分子）の構造'!L$49</f>
        <v>200</v>
      </c>
      <c r="F45" s="164"/>
      <c r="G45" s="164"/>
      <c r="H45" s="164">
        <f>'実質公債費比率（分子）の構造'!M$49</f>
        <v>251</v>
      </c>
      <c r="I45" s="164"/>
      <c r="J45" s="164"/>
      <c r="K45" s="164">
        <f>'実質公債費比率（分子）の構造'!N$49</f>
        <v>251</v>
      </c>
      <c r="L45" s="164"/>
      <c r="M45" s="164"/>
      <c r="N45" s="164">
        <f>'実質公債費比率（分子）の構造'!O$49</f>
        <v>282</v>
      </c>
      <c r="O45" s="164"/>
      <c r="P45" s="164"/>
    </row>
    <row r="46" spans="1:16" x14ac:dyDescent="0.15">
      <c r="A46" s="164" t="s">
        <v>64</v>
      </c>
      <c r="B46" s="164">
        <f>'実質公債費比率（分子）の構造'!K$48</f>
        <v>1034</v>
      </c>
      <c r="C46" s="164"/>
      <c r="D46" s="164"/>
      <c r="E46" s="164">
        <f>'実質公債費比率（分子）の構造'!L$48</f>
        <v>1018</v>
      </c>
      <c r="F46" s="164"/>
      <c r="G46" s="164"/>
      <c r="H46" s="164">
        <f>'実質公債費比率（分子）の構造'!M$48</f>
        <v>1004</v>
      </c>
      <c r="I46" s="164"/>
      <c r="J46" s="164"/>
      <c r="K46" s="164">
        <f>'実質公債費比率（分子）の構造'!N$48</f>
        <v>981</v>
      </c>
      <c r="L46" s="164"/>
      <c r="M46" s="164"/>
      <c r="N46" s="164">
        <f>'実質公債費比率（分子）の構造'!O$48</f>
        <v>954</v>
      </c>
      <c r="O46" s="164"/>
      <c r="P46" s="164"/>
    </row>
    <row r="47" spans="1:16" x14ac:dyDescent="0.15">
      <c r="A47" s="164" t="s">
        <v>12</v>
      </c>
      <c r="B47" s="164" t="str">
        <f>'実質公債費比率（分子）の構造'!K$47</f>
        <v>-</v>
      </c>
      <c r="C47" s="164"/>
      <c r="D47" s="164"/>
      <c r="E47" s="164">
        <f>'実質公債費比率（分子）の構造'!L$47</f>
        <v>13</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8487</v>
      </c>
      <c r="C49" s="164"/>
      <c r="D49" s="164"/>
      <c r="E49" s="164">
        <f>'実質公債費比率（分子）の構造'!L$45</f>
        <v>8335</v>
      </c>
      <c r="F49" s="164"/>
      <c r="G49" s="164"/>
      <c r="H49" s="164">
        <f>'実質公債費比率（分子）の構造'!M$45</f>
        <v>8160</v>
      </c>
      <c r="I49" s="164"/>
      <c r="J49" s="164"/>
      <c r="K49" s="164">
        <f>'実質公債費比率（分子）の構造'!N$45</f>
        <v>8056</v>
      </c>
      <c r="L49" s="164"/>
      <c r="M49" s="164"/>
      <c r="N49" s="164">
        <f>'実質公債費比率（分子）の構造'!O$45</f>
        <v>7821</v>
      </c>
      <c r="O49" s="164"/>
      <c r="P49" s="164"/>
    </row>
    <row r="50" spans="1:16" x14ac:dyDescent="0.15">
      <c r="A50" s="164" t="s">
        <v>67</v>
      </c>
      <c r="B50" s="164" t="e">
        <f>NA()</f>
        <v>#N/A</v>
      </c>
      <c r="C50" s="164">
        <f>IF(ISNUMBER('実質公債費比率（分子）の構造'!K$53),'実質公債費比率（分子）の構造'!K$53,NA())</f>
        <v>3137</v>
      </c>
      <c r="D50" s="164" t="e">
        <f>NA()</f>
        <v>#N/A</v>
      </c>
      <c r="E50" s="164" t="e">
        <f>NA()</f>
        <v>#N/A</v>
      </c>
      <c r="F50" s="164">
        <f>IF(ISNUMBER('実質公債費比率（分子）の構造'!L$53),'実質公債費比率（分子）の構造'!L$53,NA())</f>
        <v>3072</v>
      </c>
      <c r="G50" s="164" t="e">
        <f>NA()</f>
        <v>#N/A</v>
      </c>
      <c r="H50" s="164" t="e">
        <f>NA()</f>
        <v>#N/A</v>
      </c>
      <c r="I50" s="164">
        <f>IF(ISNUMBER('実質公債費比率（分子）の構造'!M$53),'実質公債費比率（分子）の構造'!M$53,NA())</f>
        <v>3138</v>
      </c>
      <c r="J50" s="164" t="e">
        <f>NA()</f>
        <v>#N/A</v>
      </c>
      <c r="K50" s="164" t="e">
        <f>NA()</f>
        <v>#N/A</v>
      </c>
      <c r="L50" s="164">
        <f>IF(ISNUMBER('実質公債費比率（分子）の構造'!N$53),'実質公債費比率（分子）の構造'!N$53,NA())</f>
        <v>3176</v>
      </c>
      <c r="M50" s="164" t="e">
        <f>NA()</f>
        <v>#N/A</v>
      </c>
      <c r="N50" s="164" t="e">
        <f>NA()</f>
        <v>#N/A</v>
      </c>
      <c r="O50" s="164">
        <f>IF(ISNUMBER('実質公債費比率（分子）の構造'!O$53),'実質公債費比率（分子）の構造'!O$53,NA())</f>
        <v>3127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51641</v>
      </c>
      <c r="E56" s="163"/>
      <c r="F56" s="163"/>
      <c r="G56" s="163">
        <f>'将来負担比率（分子）の構造'!J$52</f>
        <v>50055</v>
      </c>
      <c r="H56" s="163"/>
      <c r="I56" s="163"/>
      <c r="J56" s="163">
        <f>'将来負担比率（分子）の構造'!K$52</f>
        <v>47265</v>
      </c>
      <c r="K56" s="163"/>
      <c r="L56" s="163"/>
      <c r="M56" s="163">
        <f>'将来負担比率（分子）の構造'!L$52</f>
        <v>44774</v>
      </c>
      <c r="N56" s="163"/>
      <c r="O56" s="163"/>
      <c r="P56" s="163">
        <f>'将来負担比率（分子）の構造'!M$52</f>
        <v>41953</v>
      </c>
    </row>
    <row r="57" spans="1:16" x14ac:dyDescent="0.15">
      <c r="A57" s="163" t="s">
        <v>42</v>
      </c>
      <c r="B57" s="163"/>
      <c r="C57" s="163"/>
      <c r="D57" s="163">
        <f>'将来負担比率（分子）の構造'!I$51</f>
        <v>20011</v>
      </c>
      <c r="E57" s="163"/>
      <c r="F57" s="163"/>
      <c r="G57" s="163">
        <f>'将来負担比率（分子）の構造'!J$51</f>
        <v>19652</v>
      </c>
      <c r="H57" s="163"/>
      <c r="I57" s="163"/>
      <c r="J57" s="163">
        <f>'将来負担比率（分子）の構造'!K$51</f>
        <v>19948</v>
      </c>
      <c r="K57" s="163"/>
      <c r="L57" s="163"/>
      <c r="M57" s="163">
        <f>'将来負担比率（分子）の構造'!L$51</f>
        <v>19761</v>
      </c>
      <c r="N57" s="163"/>
      <c r="O57" s="163"/>
      <c r="P57" s="163">
        <f>'将来負担比率（分子）の構造'!M$51</f>
        <v>20673</v>
      </c>
    </row>
    <row r="58" spans="1:16" x14ac:dyDescent="0.15">
      <c r="A58" s="163" t="s">
        <v>41</v>
      </c>
      <c r="B58" s="163"/>
      <c r="C58" s="163"/>
      <c r="D58" s="163">
        <f>'将来負担比率（分子）の構造'!I$50</f>
        <v>10750</v>
      </c>
      <c r="E58" s="163"/>
      <c r="F58" s="163"/>
      <c r="G58" s="163">
        <f>'将来負担比率（分子）の構造'!J$50</f>
        <v>13052</v>
      </c>
      <c r="H58" s="163"/>
      <c r="I58" s="163"/>
      <c r="J58" s="163">
        <f>'将来負担比率（分子）の構造'!K$50</f>
        <v>16498</v>
      </c>
      <c r="K58" s="163"/>
      <c r="L58" s="163"/>
      <c r="M58" s="163">
        <f>'将来負担比率（分子）の構造'!L$50</f>
        <v>19942</v>
      </c>
      <c r="N58" s="163"/>
      <c r="O58" s="163"/>
      <c r="P58" s="163">
        <f>'将来負担比率（分子）の構造'!M$50</f>
        <v>24868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7720</v>
      </c>
      <c r="C62" s="163"/>
      <c r="D62" s="163"/>
      <c r="E62" s="163">
        <f>'将来負担比率（分子）の構造'!J$45</f>
        <v>7730</v>
      </c>
      <c r="F62" s="163"/>
      <c r="G62" s="163"/>
      <c r="H62" s="163">
        <f>'将来負担比率（分子）の構造'!K$45</f>
        <v>7703</v>
      </c>
      <c r="I62" s="163"/>
      <c r="J62" s="163"/>
      <c r="K62" s="163">
        <f>'将来負担比率（分子）の構造'!L$45</f>
        <v>7724</v>
      </c>
      <c r="L62" s="163"/>
      <c r="M62" s="163"/>
      <c r="N62" s="163">
        <f>'将来負担比率（分子）の構造'!M$45</f>
        <v>8402</v>
      </c>
      <c r="O62" s="163"/>
      <c r="P62" s="163"/>
    </row>
    <row r="63" spans="1:16" x14ac:dyDescent="0.15">
      <c r="A63" s="163" t="s">
        <v>34</v>
      </c>
      <c r="B63" s="163">
        <f>'将来負担比率（分子）の構造'!I$44</f>
        <v>1819</v>
      </c>
      <c r="C63" s="163"/>
      <c r="D63" s="163"/>
      <c r="E63" s="163">
        <f>'将来負担比率（分子）の構造'!J$44</f>
        <v>1638</v>
      </c>
      <c r="F63" s="163"/>
      <c r="G63" s="163"/>
      <c r="H63" s="163">
        <f>'将来負担比率（分子）の構造'!K$44</f>
        <v>1394</v>
      </c>
      <c r="I63" s="163"/>
      <c r="J63" s="163"/>
      <c r="K63" s="163">
        <f>'将来負担比率（分子）の構造'!L$44</f>
        <v>1282</v>
      </c>
      <c r="L63" s="163"/>
      <c r="M63" s="163"/>
      <c r="N63" s="163">
        <f>'将来負担比率（分子）の構造'!M$44</f>
        <v>1034</v>
      </c>
      <c r="O63" s="163"/>
      <c r="P63" s="163"/>
    </row>
    <row r="64" spans="1:16" x14ac:dyDescent="0.15">
      <c r="A64" s="163" t="s">
        <v>33</v>
      </c>
      <c r="B64" s="163">
        <f>'将来負担比率（分子）の構造'!I$43</f>
        <v>8186</v>
      </c>
      <c r="C64" s="163"/>
      <c r="D64" s="163"/>
      <c r="E64" s="163">
        <f>'将来負担比率（分子）の構造'!J$43</f>
        <v>8241</v>
      </c>
      <c r="F64" s="163"/>
      <c r="G64" s="163"/>
      <c r="H64" s="163">
        <f>'将来負担比率（分子）の構造'!K$43</f>
        <v>8435</v>
      </c>
      <c r="I64" s="163"/>
      <c r="J64" s="163"/>
      <c r="K64" s="163">
        <f>'将来負担比率（分子）の構造'!L$43</f>
        <v>8605</v>
      </c>
      <c r="L64" s="163"/>
      <c r="M64" s="163"/>
      <c r="N64" s="163">
        <f>'将来負担比率（分子）の構造'!M$43</f>
        <v>8810</v>
      </c>
      <c r="O64" s="163"/>
      <c r="P64" s="163"/>
    </row>
    <row r="65" spans="1:16" x14ac:dyDescent="0.15">
      <c r="A65" s="163" t="s">
        <v>32</v>
      </c>
      <c r="B65" s="163">
        <f>'将来負担比率（分子）の構造'!I$42</f>
        <v>8152</v>
      </c>
      <c r="C65" s="163"/>
      <c r="D65" s="163"/>
      <c r="E65" s="163">
        <f>'将来負担比率（分子）の構造'!J$42</f>
        <v>7545</v>
      </c>
      <c r="F65" s="163"/>
      <c r="G65" s="163"/>
      <c r="H65" s="163">
        <f>'将来負担比率（分子）の構造'!K$42</f>
        <v>7138</v>
      </c>
      <c r="I65" s="163"/>
      <c r="J65" s="163"/>
      <c r="K65" s="163">
        <f>'将来負担比率（分子）の構造'!L$42</f>
        <v>6475</v>
      </c>
      <c r="L65" s="163"/>
      <c r="M65" s="163"/>
      <c r="N65" s="163">
        <f>'将来負担比率（分子）の構造'!M$42</f>
        <v>6166</v>
      </c>
      <c r="O65" s="163"/>
      <c r="P65" s="163"/>
    </row>
    <row r="66" spans="1:16" x14ac:dyDescent="0.15">
      <c r="A66" s="163" t="s">
        <v>31</v>
      </c>
      <c r="B66" s="163">
        <f>'将来負担比率（分子）の構造'!I$41</f>
        <v>82305</v>
      </c>
      <c r="C66" s="163"/>
      <c r="D66" s="163"/>
      <c r="E66" s="163">
        <f>'将来負担比率（分子）の構造'!J$41</f>
        <v>78330</v>
      </c>
      <c r="F66" s="163"/>
      <c r="G66" s="163"/>
      <c r="H66" s="163">
        <f>'将来負担比率（分子）の構造'!K$41</f>
        <v>73379</v>
      </c>
      <c r="I66" s="163"/>
      <c r="J66" s="163"/>
      <c r="K66" s="163">
        <f>'将来負担比率（分子）の構造'!L$41</f>
        <v>68908</v>
      </c>
      <c r="L66" s="163"/>
      <c r="M66" s="163"/>
      <c r="N66" s="163">
        <f>'将来負担比率（分子）の構造'!M$41</f>
        <v>67100</v>
      </c>
      <c r="O66" s="163"/>
      <c r="P66" s="163"/>
    </row>
    <row r="67" spans="1:16" x14ac:dyDescent="0.15">
      <c r="A67" s="163" t="s">
        <v>71</v>
      </c>
      <c r="B67" s="163" t="e">
        <f>NA()</f>
        <v>#N/A</v>
      </c>
      <c r="C67" s="163">
        <f>IF(ISNUMBER('将来負担比率（分子）の構造'!I$53), IF('将来負担比率（分子）の構造'!I$53 &lt; 0, 0, '将来負担比率（分子）の構造'!I$53), NA())</f>
        <v>25780</v>
      </c>
      <c r="D67" s="163" t="e">
        <f>NA()</f>
        <v>#N/A</v>
      </c>
      <c r="E67" s="163" t="e">
        <f>NA()</f>
        <v>#N/A</v>
      </c>
      <c r="F67" s="163">
        <f>IF(ISNUMBER('将来負担比率（分子）の構造'!J$53), IF('将来負担比率（分子）の構造'!J$53 &lt; 0, 0, '将来負担比率（分子）の構造'!J$53), NA())</f>
        <v>20724</v>
      </c>
      <c r="G67" s="163" t="e">
        <f>NA()</f>
        <v>#N/A</v>
      </c>
      <c r="H67" s="163" t="e">
        <f>NA()</f>
        <v>#N/A</v>
      </c>
      <c r="I67" s="163">
        <f>IF(ISNUMBER('将来負担比率（分子）の構造'!K$53), IF('将来負担比率（分子）の構造'!K$53 &lt; 0, 0, '将来負担比率（分子）の構造'!K$53), NA())</f>
        <v>14338</v>
      </c>
      <c r="J67" s="163" t="e">
        <f>NA()</f>
        <v>#N/A</v>
      </c>
      <c r="K67" s="163" t="e">
        <f>NA()</f>
        <v>#N/A</v>
      </c>
      <c r="L67" s="163">
        <f>IF(ISNUMBER('将来負担比率（分子）の構造'!L$53), IF('将来負担比率（分子）の構造'!L$53 &lt; 0, 0, '将来負担比率（分子）の構造'!L$53), NA())</f>
        <v>8516</v>
      </c>
      <c r="M67" s="163" t="e">
        <f>NA()</f>
        <v>#N/A</v>
      </c>
      <c r="N67" s="163" t="e">
        <f>NA()</f>
        <v>#N/A</v>
      </c>
      <c r="O67" s="163">
        <f>IF(ISNUMBER('将来負担比率（分子）の構造'!M$53), IF('将来負担比率（分子）の構造'!M$53 &lt; 0, 0, '将来負担比率（分子）の構造'!M$53), NA())</f>
        <v>4019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2911</v>
      </c>
      <c r="C72" s="167">
        <f>基金残高に係る経年分析!G55</f>
        <v>4068</v>
      </c>
      <c r="D72" s="167">
        <f>基金残高に係る経年分析!H55</f>
        <v>5222</v>
      </c>
    </row>
    <row r="73" spans="1:16" x14ac:dyDescent="0.15">
      <c r="A73" s="166" t="s">
        <v>74</v>
      </c>
      <c r="B73" s="167">
        <f>基金残高に係る経年分析!F56</f>
        <v>1</v>
      </c>
      <c r="C73" s="167">
        <f>基金残高に係る経年分析!G56</f>
        <v>1</v>
      </c>
      <c r="D73" s="167" t="str">
        <f>基金残高に係る経年分析!H56</f>
        <v>-</v>
      </c>
    </row>
    <row r="74" spans="1:16" x14ac:dyDescent="0.15">
      <c r="A74" s="166" t="s">
        <v>75</v>
      </c>
      <c r="B74" s="167">
        <f>基金残高に係る経年分析!F57</f>
        <v>5546</v>
      </c>
      <c r="C74" s="167">
        <f>基金残高に係る経年分析!G57</f>
        <v>6132</v>
      </c>
      <c r="D74" s="167">
        <f>基金残高に係る経年分析!H57</f>
        <v>8282</v>
      </c>
    </row>
  </sheetData>
  <sheetProtection algorithmName="SHA-512" hashValue="vKSujvgdBFksPbaOGrN0FzeMTjFbI0do2seQcsG2fqZCHjQdjH9buzM0Hwyz1x/A/zjvma1tc9JJHqN5NOeK9g==" saltValue="EO4CRMvVrlgmmkXz9jcG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60" zoomScaleNormal="6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23031373</v>
      </c>
      <c r="S5" s="613"/>
      <c r="T5" s="613"/>
      <c r="U5" s="613"/>
      <c r="V5" s="613"/>
      <c r="W5" s="613"/>
      <c r="X5" s="613"/>
      <c r="Y5" s="614"/>
      <c r="Z5" s="615">
        <v>22.8</v>
      </c>
      <c r="AA5" s="615"/>
      <c r="AB5" s="615"/>
      <c r="AC5" s="615"/>
      <c r="AD5" s="616">
        <v>21348881</v>
      </c>
      <c r="AE5" s="616"/>
      <c r="AF5" s="616"/>
      <c r="AG5" s="616"/>
      <c r="AH5" s="616"/>
      <c r="AI5" s="616"/>
      <c r="AJ5" s="616"/>
      <c r="AK5" s="616"/>
      <c r="AL5" s="617">
        <v>46.6</v>
      </c>
      <c r="AM5" s="618"/>
      <c r="AN5" s="618"/>
      <c r="AO5" s="619"/>
      <c r="AP5" s="609" t="s">
        <v>216</v>
      </c>
      <c r="AQ5" s="610"/>
      <c r="AR5" s="610"/>
      <c r="AS5" s="610"/>
      <c r="AT5" s="610"/>
      <c r="AU5" s="610"/>
      <c r="AV5" s="610"/>
      <c r="AW5" s="610"/>
      <c r="AX5" s="610"/>
      <c r="AY5" s="610"/>
      <c r="AZ5" s="610"/>
      <c r="BA5" s="610"/>
      <c r="BB5" s="610"/>
      <c r="BC5" s="610"/>
      <c r="BD5" s="610"/>
      <c r="BE5" s="610"/>
      <c r="BF5" s="611"/>
      <c r="BG5" s="623">
        <v>21324838</v>
      </c>
      <c r="BH5" s="624"/>
      <c r="BI5" s="624"/>
      <c r="BJ5" s="624"/>
      <c r="BK5" s="624"/>
      <c r="BL5" s="624"/>
      <c r="BM5" s="624"/>
      <c r="BN5" s="625"/>
      <c r="BO5" s="626">
        <v>92.6</v>
      </c>
      <c r="BP5" s="626"/>
      <c r="BQ5" s="626"/>
      <c r="BR5" s="626"/>
      <c r="BS5" s="627">
        <v>301991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1037879</v>
      </c>
      <c r="S6" s="624"/>
      <c r="T6" s="624"/>
      <c r="U6" s="624"/>
      <c r="V6" s="624"/>
      <c r="W6" s="624"/>
      <c r="X6" s="624"/>
      <c r="Y6" s="625"/>
      <c r="Z6" s="626">
        <v>1</v>
      </c>
      <c r="AA6" s="626"/>
      <c r="AB6" s="626"/>
      <c r="AC6" s="626"/>
      <c r="AD6" s="627">
        <v>1037879</v>
      </c>
      <c r="AE6" s="627"/>
      <c r="AF6" s="627"/>
      <c r="AG6" s="627"/>
      <c r="AH6" s="627"/>
      <c r="AI6" s="627"/>
      <c r="AJ6" s="627"/>
      <c r="AK6" s="627"/>
      <c r="AL6" s="628">
        <v>2.2999999999999998</v>
      </c>
      <c r="AM6" s="629"/>
      <c r="AN6" s="629"/>
      <c r="AO6" s="630"/>
      <c r="AP6" s="620" t="s">
        <v>221</v>
      </c>
      <c r="AQ6" s="621"/>
      <c r="AR6" s="621"/>
      <c r="AS6" s="621"/>
      <c r="AT6" s="621"/>
      <c r="AU6" s="621"/>
      <c r="AV6" s="621"/>
      <c r="AW6" s="621"/>
      <c r="AX6" s="621"/>
      <c r="AY6" s="621"/>
      <c r="AZ6" s="621"/>
      <c r="BA6" s="621"/>
      <c r="BB6" s="621"/>
      <c r="BC6" s="621"/>
      <c r="BD6" s="621"/>
      <c r="BE6" s="621"/>
      <c r="BF6" s="622"/>
      <c r="BG6" s="623">
        <v>21324838</v>
      </c>
      <c r="BH6" s="624"/>
      <c r="BI6" s="624"/>
      <c r="BJ6" s="624"/>
      <c r="BK6" s="624"/>
      <c r="BL6" s="624"/>
      <c r="BM6" s="624"/>
      <c r="BN6" s="625"/>
      <c r="BO6" s="626">
        <v>92.6</v>
      </c>
      <c r="BP6" s="626"/>
      <c r="BQ6" s="626"/>
      <c r="BR6" s="626"/>
      <c r="BS6" s="627">
        <v>301991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422309</v>
      </c>
      <c r="CS6" s="624"/>
      <c r="CT6" s="624"/>
      <c r="CU6" s="624"/>
      <c r="CV6" s="624"/>
      <c r="CW6" s="624"/>
      <c r="CX6" s="624"/>
      <c r="CY6" s="625"/>
      <c r="CZ6" s="617">
        <v>0.4</v>
      </c>
      <c r="DA6" s="618"/>
      <c r="DB6" s="618"/>
      <c r="DC6" s="634"/>
      <c r="DD6" s="632" t="s">
        <v>121</v>
      </c>
      <c r="DE6" s="624"/>
      <c r="DF6" s="624"/>
      <c r="DG6" s="624"/>
      <c r="DH6" s="624"/>
      <c r="DI6" s="624"/>
      <c r="DJ6" s="624"/>
      <c r="DK6" s="624"/>
      <c r="DL6" s="624"/>
      <c r="DM6" s="624"/>
      <c r="DN6" s="624"/>
      <c r="DO6" s="624"/>
      <c r="DP6" s="625"/>
      <c r="DQ6" s="632">
        <v>422260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10655</v>
      </c>
      <c r="S7" s="624"/>
      <c r="T7" s="624"/>
      <c r="U7" s="624"/>
      <c r="V7" s="624"/>
      <c r="W7" s="624"/>
      <c r="X7" s="624"/>
      <c r="Y7" s="625"/>
      <c r="Z7" s="626">
        <v>0</v>
      </c>
      <c r="AA7" s="626"/>
      <c r="AB7" s="626"/>
      <c r="AC7" s="626"/>
      <c r="AD7" s="627">
        <v>10655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10371027</v>
      </c>
      <c r="BH7" s="624"/>
      <c r="BI7" s="624"/>
      <c r="BJ7" s="624"/>
      <c r="BK7" s="624"/>
      <c r="BL7" s="624"/>
      <c r="BM7" s="624"/>
      <c r="BN7" s="625"/>
      <c r="BO7" s="626">
        <v>45</v>
      </c>
      <c r="BP7" s="626"/>
      <c r="BQ7" s="626"/>
      <c r="BR7" s="626"/>
      <c r="BS7" s="627">
        <v>301991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9776496</v>
      </c>
      <c r="CS7" s="624"/>
      <c r="CT7" s="624"/>
      <c r="CU7" s="624"/>
      <c r="CV7" s="624"/>
      <c r="CW7" s="624"/>
      <c r="CX7" s="624"/>
      <c r="CY7" s="625"/>
      <c r="CZ7" s="626">
        <v>9.8000000000000007</v>
      </c>
      <c r="DA7" s="626"/>
      <c r="DB7" s="626"/>
      <c r="DC7" s="626"/>
      <c r="DD7" s="632">
        <v>16573</v>
      </c>
      <c r="DE7" s="624"/>
      <c r="DF7" s="624"/>
      <c r="DG7" s="624"/>
      <c r="DH7" s="624"/>
      <c r="DI7" s="624"/>
      <c r="DJ7" s="624"/>
      <c r="DK7" s="624"/>
      <c r="DL7" s="624"/>
      <c r="DM7" s="624"/>
      <c r="DN7" s="624"/>
      <c r="DO7" s="624"/>
      <c r="DP7" s="625"/>
      <c r="DQ7" s="632">
        <v>8073983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101493</v>
      </c>
      <c r="S8" s="624"/>
      <c r="T8" s="624"/>
      <c r="U8" s="624"/>
      <c r="V8" s="624"/>
      <c r="W8" s="624"/>
      <c r="X8" s="624"/>
      <c r="Y8" s="625"/>
      <c r="Z8" s="626">
        <v>0.1</v>
      </c>
      <c r="AA8" s="626"/>
      <c r="AB8" s="626"/>
      <c r="AC8" s="626"/>
      <c r="AD8" s="627">
        <v>101493</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256271</v>
      </c>
      <c r="BH8" s="624"/>
      <c r="BI8" s="624"/>
      <c r="BJ8" s="624"/>
      <c r="BK8" s="624"/>
      <c r="BL8" s="624"/>
      <c r="BM8" s="624"/>
      <c r="BN8" s="625"/>
      <c r="BO8" s="626">
        <v>1.1000000000000001</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38644130</v>
      </c>
      <c r="CS8" s="624"/>
      <c r="CT8" s="624"/>
      <c r="CU8" s="624"/>
      <c r="CV8" s="624"/>
      <c r="CW8" s="624"/>
      <c r="CX8" s="624"/>
      <c r="CY8" s="625"/>
      <c r="CZ8" s="626">
        <v>38.700000000000003</v>
      </c>
      <c r="DA8" s="626"/>
      <c r="DB8" s="626"/>
      <c r="DC8" s="626"/>
      <c r="DD8" s="632">
        <v>268624</v>
      </c>
      <c r="DE8" s="624"/>
      <c r="DF8" s="624"/>
      <c r="DG8" s="624"/>
      <c r="DH8" s="624"/>
      <c r="DI8" s="624"/>
      <c r="DJ8" s="624"/>
      <c r="DK8" s="624"/>
      <c r="DL8" s="624"/>
      <c r="DM8" s="624"/>
      <c r="DN8" s="624"/>
      <c r="DO8" s="624"/>
      <c r="DP8" s="625"/>
      <c r="DQ8" s="632">
        <v>18075731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156602</v>
      </c>
      <c r="S9" s="624"/>
      <c r="T9" s="624"/>
      <c r="U9" s="624"/>
      <c r="V9" s="624"/>
      <c r="W9" s="624"/>
      <c r="X9" s="624"/>
      <c r="Y9" s="625"/>
      <c r="Z9" s="626">
        <v>0.2</v>
      </c>
      <c r="AA9" s="626"/>
      <c r="AB9" s="626"/>
      <c r="AC9" s="626"/>
      <c r="AD9" s="627">
        <v>156602</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8391206</v>
      </c>
      <c r="BH9" s="624"/>
      <c r="BI9" s="624"/>
      <c r="BJ9" s="624"/>
      <c r="BK9" s="624"/>
      <c r="BL9" s="624"/>
      <c r="BM9" s="624"/>
      <c r="BN9" s="625"/>
      <c r="BO9" s="626">
        <v>36.4</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7385207</v>
      </c>
      <c r="CS9" s="624"/>
      <c r="CT9" s="624"/>
      <c r="CU9" s="624"/>
      <c r="CV9" s="624"/>
      <c r="CW9" s="624"/>
      <c r="CX9" s="624"/>
      <c r="CY9" s="625"/>
      <c r="CZ9" s="626">
        <v>7.4</v>
      </c>
      <c r="DA9" s="626"/>
      <c r="DB9" s="626"/>
      <c r="DC9" s="626"/>
      <c r="DD9" s="632">
        <v>118997</v>
      </c>
      <c r="DE9" s="624"/>
      <c r="DF9" s="624"/>
      <c r="DG9" s="624"/>
      <c r="DH9" s="624"/>
      <c r="DI9" s="624"/>
      <c r="DJ9" s="624"/>
      <c r="DK9" s="624"/>
      <c r="DL9" s="624"/>
      <c r="DM9" s="624"/>
      <c r="DN9" s="624"/>
      <c r="DO9" s="624"/>
      <c r="DP9" s="625"/>
      <c r="DQ9" s="632">
        <v>3970029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594607</v>
      </c>
      <c r="BH10" s="624"/>
      <c r="BI10" s="624"/>
      <c r="BJ10" s="624"/>
      <c r="BK10" s="624"/>
      <c r="BL10" s="624"/>
      <c r="BM10" s="624"/>
      <c r="BN10" s="625"/>
      <c r="BO10" s="626">
        <v>2.6</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79526</v>
      </c>
      <c r="CS10" s="624"/>
      <c r="CT10" s="624"/>
      <c r="CU10" s="624"/>
      <c r="CV10" s="624"/>
      <c r="CW10" s="624"/>
      <c r="CX10" s="624"/>
      <c r="CY10" s="625"/>
      <c r="CZ10" s="626">
        <v>0.1</v>
      </c>
      <c r="DA10" s="626"/>
      <c r="DB10" s="626"/>
      <c r="DC10" s="626"/>
      <c r="DD10" s="632" t="s">
        <v>121</v>
      </c>
      <c r="DE10" s="624"/>
      <c r="DF10" s="624"/>
      <c r="DG10" s="624"/>
      <c r="DH10" s="624"/>
      <c r="DI10" s="624"/>
      <c r="DJ10" s="624"/>
      <c r="DK10" s="624"/>
      <c r="DL10" s="624"/>
      <c r="DM10" s="624"/>
      <c r="DN10" s="624"/>
      <c r="DO10" s="624"/>
      <c r="DP10" s="625"/>
      <c r="DQ10" s="632">
        <v>78129</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4696035</v>
      </c>
      <c r="S11" s="624"/>
      <c r="T11" s="624"/>
      <c r="U11" s="624"/>
      <c r="V11" s="624"/>
      <c r="W11" s="624"/>
      <c r="X11" s="624"/>
      <c r="Y11" s="625"/>
      <c r="Z11" s="628">
        <v>4.5999999999999996</v>
      </c>
      <c r="AA11" s="629"/>
      <c r="AB11" s="629"/>
      <c r="AC11" s="635"/>
      <c r="AD11" s="632">
        <v>4696035</v>
      </c>
      <c r="AE11" s="624"/>
      <c r="AF11" s="624"/>
      <c r="AG11" s="624"/>
      <c r="AH11" s="624"/>
      <c r="AI11" s="624"/>
      <c r="AJ11" s="624"/>
      <c r="AK11" s="625"/>
      <c r="AL11" s="628">
        <v>10.3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1128943</v>
      </c>
      <c r="BH11" s="624"/>
      <c r="BI11" s="624"/>
      <c r="BJ11" s="624"/>
      <c r="BK11" s="624"/>
      <c r="BL11" s="624"/>
      <c r="BM11" s="624"/>
      <c r="BN11" s="625"/>
      <c r="BO11" s="626">
        <v>4.9000000000000004</v>
      </c>
      <c r="BP11" s="626"/>
      <c r="BQ11" s="626"/>
      <c r="BR11" s="626"/>
      <c r="BS11" s="627">
        <v>301991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4976698</v>
      </c>
      <c r="CS11" s="624"/>
      <c r="CT11" s="624"/>
      <c r="CU11" s="624"/>
      <c r="CV11" s="624"/>
      <c r="CW11" s="624"/>
      <c r="CX11" s="624"/>
      <c r="CY11" s="625"/>
      <c r="CZ11" s="626">
        <v>5</v>
      </c>
      <c r="DA11" s="626"/>
      <c r="DB11" s="626"/>
      <c r="DC11" s="626"/>
      <c r="DD11" s="632">
        <v>1234218</v>
      </c>
      <c r="DE11" s="624"/>
      <c r="DF11" s="624"/>
      <c r="DG11" s="624"/>
      <c r="DH11" s="624"/>
      <c r="DI11" s="624"/>
      <c r="DJ11" s="624"/>
      <c r="DK11" s="624"/>
      <c r="DL11" s="624"/>
      <c r="DM11" s="624"/>
      <c r="DN11" s="624"/>
      <c r="DO11" s="624"/>
      <c r="DP11" s="625"/>
      <c r="DQ11" s="632">
        <v>803178</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8805452</v>
      </c>
      <c r="BH12" s="624"/>
      <c r="BI12" s="624"/>
      <c r="BJ12" s="624"/>
      <c r="BK12" s="624"/>
      <c r="BL12" s="624"/>
      <c r="BM12" s="624"/>
      <c r="BN12" s="625"/>
      <c r="BO12" s="626">
        <v>38.200000000000003</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6362506</v>
      </c>
      <c r="CS12" s="624"/>
      <c r="CT12" s="624"/>
      <c r="CU12" s="624"/>
      <c r="CV12" s="624"/>
      <c r="CW12" s="624"/>
      <c r="CX12" s="624"/>
      <c r="CY12" s="625"/>
      <c r="CZ12" s="626">
        <v>6.4</v>
      </c>
      <c r="DA12" s="626"/>
      <c r="DB12" s="626"/>
      <c r="DC12" s="626"/>
      <c r="DD12" s="632">
        <v>9130</v>
      </c>
      <c r="DE12" s="624"/>
      <c r="DF12" s="624"/>
      <c r="DG12" s="624"/>
      <c r="DH12" s="624"/>
      <c r="DI12" s="624"/>
      <c r="DJ12" s="624"/>
      <c r="DK12" s="624"/>
      <c r="DL12" s="624"/>
      <c r="DM12" s="624"/>
      <c r="DN12" s="624"/>
      <c r="DO12" s="624"/>
      <c r="DP12" s="625"/>
      <c r="DQ12" s="632">
        <v>1225452</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8753675</v>
      </c>
      <c r="BH13" s="624"/>
      <c r="BI13" s="624"/>
      <c r="BJ13" s="624"/>
      <c r="BK13" s="624"/>
      <c r="BL13" s="624"/>
      <c r="BM13" s="624"/>
      <c r="BN13" s="625"/>
      <c r="BO13" s="626">
        <v>38</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9053132</v>
      </c>
      <c r="CS13" s="624"/>
      <c r="CT13" s="624"/>
      <c r="CU13" s="624"/>
      <c r="CV13" s="624"/>
      <c r="CW13" s="624"/>
      <c r="CX13" s="624"/>
      <c r="CY13" s="625"/>
      <c r="CZ13" s="626">
        <v>9.1</v>
      </c>
      <c r="DA13" s="626"/>
      <c r="DB13" s="626"/>
      <c r="DC13" s="626"/>
      <c r="DD13" s="632">
        <v>3936555</v>
      </c>
      <c r="DE13" s="624"/>
      <c r="DF13" s="624"/>
      <c r="DG13" s="624"/>
      <c r="DH13" s="624"/>
      <c r="DI13" s="624"/>
      <c r="DJ13" s="624"/>
      <c r="DK13" s="624"/>
      <c r="DL13" s="624"/>
      <c r="DM13" s="624"/>
      <c r="DN13" s="624"/>
      <c r="DO13" s="624"/>
      <c r="DP13" s="625"/>
      <c r="DQ13" s="632">
        <v>5086651</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519486</v>
      </c>
      <c r="BH14" s="624"/>
      <c r="BI14" s="624"/>
      <c r="BJ14" s="624"/>
      <c r="BK14" s="624"/>
      <c r="BL14" s="624"/>
      <c r="BM14" s="624"/>
      <c r="BN14" s="625"/>
      <c r="BO14" s="626">
        <v>2.2999999999999998</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3658968</v>
      </c>
      <c r="CS14" s="624"/>
      <c r="CT14" s="624"/>
      <c r="CU14" s="624"/>
      <c r="CV14" s="624"/>
      <c r="CW14" s="624"/>
      <c r="CX14" s="624"/>
      <c r="CY14" s="625"/>
      <c r="CZ14" s="626">
        <v>3.7</v>
      </c>
      <c r="DA14" s="626"/>
      <c r="DB14" s="626"/>
      <c r="DC14" s="626"/>
      <c r="DD14" s="632">
        <v>274022</v>
      </c>
      <c r="DE14" s="624"/>
      <c r="DF14" s="624"/>
      <c r="DG14" s="624"/>
      <c r="DH14" s="624"/>
      <c r="DI14" s="624"/>
      <c r="DJ14" s="624"/>
      <c r="DK14" s="624"/>
      <c r="DL14" s="624"/>
      <c r="DM14" s="624"/>
      <c r="DN14" s="624"/>
      <c r="DO14" s="624"/>
      <c r="DP14" s="625"/>
      <c r="DQ14" s="632">
        <v>3367909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78285</v>
      </c>
      <c r="S15" s="624"/>
      <c r="T15" s="624"/>
      <c r="U15" s="624"/>
      <c r="V15" s="624"/>
      <c r="W15" s="624"/>
      <c r="X15" s="624"/>
      <c r="Y15" s="625"/>
      <c r="Z15" s="626">
        <v>0.1</v>
      </c>
      <c r="AA15" s="626"/>
      <c r="AB15" s="626"/>
      <c r="AC15" s="626"/>
      <c r="AD15" s="627">
        <v>78285</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1628873</v>
      </c>
      <c r="BH15" s="624"/>
      <c r="BI15" s="624"/>
      <c r="BJ15" s="624"/>
      <c r="BK15" s="624"/>
      <c r="BL15" s="624"/>
      <c r="BM15" s="624"/>
      <c r="BN15" s="625"/>
      <c r="BO15" s="626">
        <v>7.1</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11655771</v>
      </c>
      <c r="CS15" s="624"/>
      <c r="CT15" s="624"/>
      <c r="CU15" s="624"/>
      <c r="CV15" s="624"/>
      <c r="CW15" s="624"/>
      <c r="CX15" s="624"/>
      <c r="CY15" s="625"/>
      <c r="CZ15" s="626">
        <v>11.7</v>
      </c>
      <c r="DA15" s="626"/>
      <c r="DB15" s="626"/>
      <c r="DC15" s="626"/>
      <c r="DD15" s="632">
        <v>3647982</v>
      </c>
      <c r="DE15" s="624"/>
      <c r="DF15" s="624"/>
      <c r="DG15" s="624"/>
      <c r="DH15" s="624"/>
      <c r="DI15" s="624"/>
      <c r="DJ15" s="624"/>
      <c r="DK15" s="624"/>
      <c r="DL15" s="624"/>
      <c r="DM15" s="624"/>
      <c r="DN15" s="624"/>
      <c r="DO15" s="624"/>
      <c r="DP15" s="625"/>
      <c r="DQ15" s="632">
        <v>6971341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424829</v>
      </c>
      <c r="S16" s="624"/>
      <c r="T16" s="624"/>
      <c r="U16" s="624"/>
      <c r="V16" s="624"/>
      <c r="W16" s="624"/>
      <c r="X16" s="624"/>
      <c r="Y16" s="625"/>
      <c r="Z16" s="626">
        <v>0.4</v>
      </c>
      <c r="AA16" s="626"/>
      <c r="AB16" s="626"/>
      <c r="AC16" s="626"/>
      <c r="AD16" s="627">
        <v>424829</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874850</v>
      </c>
      <c r="S17" s="624"/>
      <c r="T17" s="624"/>
      <c r="U17" s="624"/>
      <c r="V17" s="624"/>
      <c r="W17" s="624"/>
      <c r="X17" s="624"/>
      <c r="Y17" s="625"/>
      <c r="Z17" s="626">
        <v>0.9</v>
      </c>
      <c r="AA17" s="626"/>
      <c r="AB17" s="626"/>
      <c r="AC17" s="626"/>
      <c r="AD17" s="627">
        <v>874850</v>
      </c>
      <c r="AE17" s="627"/>
      <c r="AF17" s="627"/>
      <c r="AG17" s="627"/>
      <c r="AH17" s="627"/>
      <c r="AI17" s="627"/>
      <c r="AJ17" s="627"/>
      <c r="AK17" s="627"/>
      <c r="AL17" s="628">
        <v>1.9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7827915</v>
      </c>
      <c r="CS17" s="624"/>
      <c r="CT17" s="624"/>
      <c r="CU17" s="624"/>
      <c r="CV17" s="624"/>
      <c r="CW17" s="624"/>
      <c r="CX17" s="624"/>
      <c r="CY17" s="625"/>
      <c r="CZ17" s="626">
        <v>7.8</v>
      </c>
      <c r="DA17" s="626"/>
      <c r="DB17" s="626"/>
      <c r="DC17" s="626"/>
      <c r="DD17" s="632" t="s">
        <v>121</v>
      </c>
      <c r="DE17" s="624"/>
      <c r="DF17" s="624"/>
      <c r="DG17" s="624"/>
      <c r="DH17" s="624"/>
      <c r="DI17" s="624"/>
      <c r="DJ17" s="624"/>
      <c r="DK17" s="624"/>
      <c r="DL17" s="624"/>
      <c r="DM17" s="624"/>
      <c r="DN17" s="624"/>
      <c r="DO17" s="624"/>
      <c r="DP17" s="625"/>
      <c r="DQ17" s="632">
        <v>7127004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154717</v>
      </c>
      <c r="S18" s="624"/>
      <c r="T18" s="624"/>
      <c r="U18" s="624"/>
      <c r="V18" s="624"/>
      <c r="W18" s="624"/>
      <c r="X18" s="624"/>
      <c r="Y18" s="625"/>
      <c r="Z18" s="626">
        <v>0.2</v>
      </c>
      <c r="AA18" s="626"/>
      <c r="AB18" s="626"/>
      <c r="AC18" s="626"/>
      <c r="AD18" s="627">
        <v>154717</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708199</v>
      </c>
      <c r="S19" s="624"/>
      <c r="T19" s="624"/>
      <c r="U19" s="624"/>
      <c r="V19" s="624"/>
      <c r="W19" s="624"/>
      <c r="X19" s="624"/>
      <c r="Y19" s="625"/>
      <c r="Z19" s="626">
        <v>0.7</v>
      </c>
      <c r="AA19" s="626"/>
      <c r="AB19" s="626"/>
      <c r="AC19" s="626"/>
      <c r="AD19" s="627">
        <v>708199</v>
      </c>
      <c r="AE19" s="627"/>
      <c r="AF19" s="627"/>
      <c r="AG19" s="627"/>
      <c r="AH19" s="627"/>
      <c r="AI19" s="627"/>
      <c r="AJ19" s="627"/>
      <c r="AK19" s="627"/>
      <c r="AL19" s="628">
        <v>1.5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1706535</v>
      </c>
      <c r="BH19" s="624"/>
      <c r="BI19" s="624"/>
      <c r="BJ19" s="624"/>
      <c r="BK19" s="624"/>
      <c r="BL19" s="624"/>
      <c r="BM19" s="624"/>
      <c r="BN19" s="625"/>
      <c r="BO19" s="626">
        <v>7.4</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11934</v>
      </c>
      <c r="S20" s="624"/>
      <c r="T20" s="624"/>
      <c r="U20" s="624"/>
      <c r="V20" s="624"/>
      <c r="W20" s="624"/>
      <c r="X20" s="624"/>
      <c r="Y20" s="625"/>
      <c r="Z20" s="626">
        <v>0</v>
      </c>
      <c r="AA20" s="626"/>
      <c r="AB20" s="626"/>
      <c r="AC20" s="626"/>
      <c r="AD20" s="627">
        <v>11934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1706535</v>
      </c>
      <c r="BH20" s="624"/>
      <c r="BI20" s="624"/>
      <c r="BJ20" s="624"/>
      <c r="BK20" s="624"/>
      <c r="BL20" s="624"/>
      <c r="BM20" s="624"/>
      <c r="BN20" s="625"/>
      <c r="BO20" s="626">
        <v>7.4</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99842658</v>
      </c>
      <c r="CS20" s="624"/>
      <c r="CT20" s="624"/>
      <c r="CU20" s="624"/>
      <c r="CV20" s="624"/>
      <c r="CW20" s="624"/>
      <c r="CX20" s="624"/>
      <c r="CY20" s="625"/>
      <c r="CZ20" s="626">
        <v>100</v>
      </c>
      <c r="DA20" s="626"/>
      <c r="DB20" s="626"/>
      <c r="DC20" s="626"/>
      <c r="DD20" s="632">
        <v>9506101</v>
      </c>
      <c r="DE20" s="624"/>
      <c r="DF20" s="624"/>
      <c r="DG20" s="624"/>
      <c r="DH20" s="624"/>
      <c r="DI20" s="624"/>
      <c r="DJ20" s="624"/>
      <c r="DK20" s="624"/>
      <c r="DL20" s="624"/>
      <c r="DM20" s="624"/>
      <c r="DN20" s="624"/>
      <c r="DO20" s="624"/>
      <c r="DP20" s="625"/>
      <c r="DQ20" s="632">
        <v>55201667</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16442725</v>
      </c>
      <c r="S21" s="624"/>
      <c r="T21" s="624"/>
      <c r="U21" s="624"/>
      <c r="V21" s="624"/>
      <c r="W21" s="624"/>
      <c r="X21" s="624"/>
      <c r="Y21" s="625"/>
      <c r="Z21" s="626">
        <v>16.3</v>
      </c>
      <c r="AA21" s="626"/>
      <c r="AB21" s="626"/>
      <c r="AC21" s="626"/>
      <c r="AD21" s="627">
        <v>15162690</v>
      </c>
      <c r="AE21" s="627"/>
      <c r="AF21" s="627"/>
      <c r="AG21" s="627"/>
      <c r="AH21" s="627"/>
      <c r="AI21" s="627"/>
      <c r="AJ21" s="627"/>
      <c r="AK21" s="627"/>
      <c r="AL21" s="628">
        <v>33.1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24043</v>
      </c>
      <c r="BH21" s="624"/>
      <c r="BI21" s="624"/>
      <c r="BJ21" s="624"/>
      <c r="BK21" s="624"/>
      <c r="BL21" s="624"/>
      <c r="BM21" s="624"/>
      <c r="BN21" s="625"/>
      <c r="BO21" s="626">
        <v>0.1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15162690</v>
      </c>
      <c r="S22" s="624"/>
      <c r="T22" s="624"/>
      <c r="U22" s="624"/>
      <c r="V22" s="624"/>
      <c r="W22" s="624"/>
      <c r="X22" s="624"/>
      <c r="Y22" s="625"/>
      <c r="Z22" s="626">
        <v>15</v>
      </c>
      <c r="AA22" s="626"/>
      <c r="AB22" s="626"/>
      <c r="AC22" s="626"/>
      <c r="AD22" s="627">
        <v>15162690</v>
      </c>
      <c r="AE22" s="627"/>
      <c r="AF22" s="627"/>
      <c r="AG22" s="627"/>
      <c r="AH22" s="627"/>
      <c r="AI22" s="627"/>
      <c r="AJ22" s="627"/>
      <c r="AK22" s="627"/>
      <c r="AL22" s="628">
        <v>33.1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1280035</v>
      </c>
      <c r="S23" s="624"/>
      <c r="T23" s="624"/>
      <c r="U23" s="624"/>
      <c r="V23" s="624"/>
      <c r="W23" s="624"/>
      <c r="X23" s="624"/>
      <c r="Y23" s="625"/>
      <c r="Z23" s="626">
        <v>1.3</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1682492</v>
      </c>
      <c r="BH23" s="624"/>
      <c r="BI23" s="624"/>
      <c r="BJ23" s="624"/>
      <c r="BK23" s="624"/>
      <c r="BL23" s="624"/>
      <c r="BM23" s="624"/>
      <c r="BN23" s="625"/>
      <c r="BO23" s="626">
        <v>7.3</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47917691</v>
      </c>
      <c r="CS24" s="613"/>
      <c r="CT24" s="613"/>
      <c r="CU24" s="613"/>
      <c r="CV24" s="613"/>
      <c r="CW24" s="613"/>
      <c r="CX24" s="613"/>
      <c r="CY24" s="614"/>
      <c r="CZ24" s="617">
        <v>48</v>
      </c>
      <c r="DA24" s="618"/>
      <c r="DB24" s="618"/>
      <c r="DC24" s="634"/>
      <c r="DD24" s="653">
        <v>28266326</v>
      </c>
      <c r="DE24" s="613"/>
      <c r="DF24" s="613"/>
      <c r="DG24" s="613"/>
      <c r="DH24" s="613"/>
      <c r="DI24" s="613"/>
      <c r="DJ24" s="613"/>
      <c r="DK24" s="614"/>
      <c r="DL24" s="653">
        <v>25547645</v>
      </c>
      <c r="DM24" s="613"/>
      <c r="DN24" s="613"/>
      <c r="DO24" s="613"/>
      <c r="DP24" s="613"/>
      <c r="DQ24" s="613"/>
      <c r="DR24" s="613"/>
      <c r="DS24" s="613"/>
      <c r="DT24" s="613"/>
      <c r="DU24" s="613"/>
      <c r="DV24" s="614"/>
      <c r="DW24" s="617">
        <v>55.6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46854726</v>
      </c>
      <c r="S25" s="624"/>
      <c r="T25" s="624"/>
      <c r="U25" s="624"/>
      <c r="V25" s="624"/>
      <c r="W25" s="624"/>
      <c r="X25" s="624"/>
      <c r="Y25" s="625"/>
      <c r="Z25" s="626">
        <v>46.3</v>
      </c>
      <c r="AA25" s="626"/>
      <c r="AB25" s="626"/>
      <c r="AC25" s="626"/>
      <c r="AD25" s="627">
        <v>43892199</v>
      </c>
      <c r="AE25" s="627"/>
      <c r="AF25" s="627"/>
      <c r="AG25" s="627"/>
      <c r="AH25" s="627"/>
      <c r="AI25" s="627"/>
      <c r="AJ25" s="627"/>
      <c r="AK25" s="627"/>
      <c r="AL25" s="628">
        <v>95.8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11764891</v>
      </c>
      <c r="CS25" s="656"/>
      <c r="CT25" s="656"/>
      <c r="CU25" s="656"/>
      <c r="CV25" s="656"/>
      <c r="CW25" s="656"/>
      <c r="CX25" s="656"/>
      <c r="CY25" s="657"/>
      <c r="CZ25" s="628">
        <v>11.8</v>
      </c>
      <c r="DA25" s="654"/>
      <c r="DB25" s="654"/>
      <c r="DC25" s="658"/>
      <c r="DD25" s="632">
        <v>11271978</v>
      </c>
      <c r="DE25" s="656"/>
      <c r="DF25" s="656"/>
      <c r="DG25" s="656"/>
      <c r="DH25" s="656"/>
      <c r="DI25" s="656"/>
      <c r="DJ25" s="656"/>
      <c r="DK25" s="657"/>
      <c r="DL25" s="632">
        <v>11012327</v>
      </c>
      <c r="DM25" s="656"/>
      <c r="DN25" s="656"/>
      <c r="DO25" s="656"/>
      <c r="DP25" s="656"/>
      <c r="DQ25" s="656"/>
      <c r="DR25" s="656"/>
      <c r="DS25" s="656"/>
      <c r="DT25" s="656"/>
      <c r="DU25" s="656"/>
      <c r="DV25" s="657"/>
      <c r="DW25" s="628">
        <v>24</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22812</v>
      </c>
      <c r="S26" s="624"/>
      <c r="T26" s="624"/>
      <c r="U26" s="624"/>
      <c r="V26" s="624"/>
      <c r="W26" s="624"/>
      <c r="X26" s="624"/>
      <c r="Y26" s="625"/>
      <c r="Z26" s="626">
        <v>0</v>
      </c>
      <c r="AA26" s="626"/>
      <c r="AB26" s="626"/>
      <c r="AC26" s="626"/>
      <c r="AD26" s="627">
        <v>22812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7147481</v>
      </c>
      <c r="CS26" s="624"/>
      <c r="CT26" s="624"/>
      <c r="CU26" s="624"/>
      <c r="CV26" s="624"/>
      <c r="CW26" s="624"/>
      <c r="CX26" s="624"/>
      <c r="CY26" s="625"/>
      <c r="CZ26" s="628">
        <v>7.2</v>
      </c>
      <c r="DA26" s="654"/>
      <c r="DB26" s="654"/>
      <c r="DC26" s="658"/>
      <c r="DD26" s="632">
        <v>6840173</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1078789</v>
      </c>
      <c r="S27" s="624"/>
      <c r="T27" s="624"/>
      <c r="U27" s="624"/>
      <c r="V27" s="624"/>
      <c r="W27" s="624"/>
      <c r="X27" s="624"/>
      <c r="Y27" s="625"/>
      <c r="Z27" s="626">
        <v>1.1000000000000001</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23031373</v>
      </c>
      <c r="BH27" s="624"/>
      <c r="BI27" s="624"/>
      <c r="BJ27" s="624"/>
      <c r="BK27" s="624"/>
      <c r="BL27" s="624"/>
      <c r="BM27" s="624"/>
      <c r="BN27" s="625"/>
      <c r="BO27" s="626">
        <v>100</v>
      </c>
      <c r="BP27" s="626"/>
      <c r="BQ27" s="626"/>
      <c r="BR27" s="626"/>
      <c r="BS27" s="627">
        <v>301991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28324885</v>
      </c>
      <c r="CS27" s="656"/>
      <c r="CT27" s="656"/>
      <c r="CU27" s="656"/>
      <c r="CV27" s="656"/>
      <c r="CW27" s="656"/>
      <c r="CX27" s="656"/>
      <c r="CY27" s="657"/>
      <c r="CZ27" s="628">
        <v>28.4</v>
      </c>
      <c r="DA27" s="654"/>
      <c r="DB27" s="654"/>
      <c r="DC27" s="658"/>
      <c r="DD27" s="632">
        <v>9867344</v>
      </c>
      <c r="DE27" s="656"/>
      <c r="DF27" s="656"/>
      <c r="DG27" s="656"/>
      <c r="DH27" s="656"/>
      <c r="DI27" s="656"/>
      <c r="DJ27" s="656"/>
      <c r="DK27" s="657"/>
      <c r="DL27" s="632">
        <v>7408314</v>
      </c>
      <c r="DM27" s="656"/>
      <c r="DN27" s="656"/>
      <c r="DO27" s="656"/>
      <c r="DP27" s="656"/>
      <c r="DQ27" s="656"/>
      <c r="DR27" s="656"/>
      <c r="DS27" s="656"/>
      <c r="DT27" s="656"/>
      <c r="DU27" s="656"/>
      <c r="DV27" s="657"/>
      <c r="DW27" s="628">
        <v>16.100000000000001</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1084623</v>
      </c>
      <c r="S28" s="624"/>
      <c r="T28" s="624"/>
      <c r="U28" s="624"/>
      <c r="V28" s="624"/>
      <c r="W28" s="624"/>
      <c r="X28" s="624"/>
      <c r="Y28" s="625"/>
      <c r="Z28" s="626">
        <v>1.1000000000000001</v>
      </c>
      <c r="AA28" s="626"/>
      <c r="AB28" s="626"/>
      <c r="AC28" s="626"/>
      <c r="AD28" s="627">
        <v>93378</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7827915</v>
      </c>
      <c r="CS28" s="624"/>
      <c r="CT28" s="624"/>
      <c r="CU28" s="624"/>
      <c r="CV28" s="624"/>
      <c r="CW28" s="624"/>
      <c r="CX28" s="624"/>
      <c r="CY28" s="625"/>
      <c r="CZ28" s="628">
        <v>7.8</v>
      </c>
      <c r="DA28" s="654"/>
      <c r="DB28" s="654"/>
      <c r="DC28" s="658"/>
      <c r="DD28" s="632">
        <v>7127004</v>
      </c>
      <c r="DE28" s="624"/>
      <c r="DF28" s="624"/>
      <c r="DG28" s="624"/>
      <c r="DH28" s="624"/>
      <c r="DI28" s="624"/>
      <c r="DJ28" s="624"/>
      <c r="DK28" s="625"/>
      <c r="DL28" s="632">
        <v>7127004</v>
      </c>
      <c r="DM28" s="624"/>
      <c r="DN28" s="624"/>
      <c r="DO28" s="624"/>
      <c r="DP28" s="624"/>
      <c r="DQ28" s="624"/>
      <c r="DR28" s="624"/>
      <c r="DS28" s="624"/>
      <c r="DT28" s="624"/>
      <c r="DU28" s="624"/>
      <c r="DV28" s="625"/>
      <c r="DW28" s="628">
        <v>15.5</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455928</v>
      </c>
      <c r="S29" s="624"/>
      <c r="T29" s="624"/>
      <c r="U29" s="624"/>
      <c r="V29" s="624"/>
      <c r="W29" s="624"/>
      <c r="X29" s="624"/>
      <c r="Y29" s="625"/>
      <c r="Z29" s="626">
        <v>0.5</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7820956</v>
      </c>
      <c r="CS29" s="656"/>
      <c r="CT29" s="656"/>
      <c r="CU29" s="656"/>
      <c r="CV29" s="656"/>
      <c r="CW29" s="656"/>
      <c r="CX29" s="656"/>
      <c r="CY29" s="657"/>
      <c r="CZ29" s="628">
        <v>7.8</v>
      </c>
      <c r="DA29" s="654"/>
      <c r="DB29" s="654"/>
      <c r="DC29" s="658"/>
      <c r="DD29" s="632">
        <v>7120045</v>
      </c>
      <c r="DE29" s="656"/>
      <c r="DF29" s="656"/>
      <c r="DG29" s="656"/>
      <c r="DH29" s="656"/>
      <c r="DI29" s="656"/>
      <c r="DJ29" s="656"/>
      <c r="DK29" s="657"/>
      <c r="DL29" s="632">
        <v>7120045</v>
      </c>
      <c r="DM29" s="656"/>
      <c r="DN29" s="656"/>
      <c r="DO29" s="656"/>
      <c r="DP29" s="656"/>
      <c r="DQ29" s="656"/>
      <c r="DR29" s="656"/>
      <c r="DS29" s="656"/>
      <c r="DT29" s="656"/>
      <c r="DU29" s="656"/>
      <c r="DV29" s="657"/>
      <c r="DW29" s="628">
        <v>15.5</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19385033</v>
      </c>
      <c r="S30" s="624"/>
      <c r="T30" s="624"/>
      <c r="U30" s="624"/>
      <c r="V30" s="624"/>
      <c r="W30" s="624"/>
      <c r="X30" s="624"/>
      <c r="Y30" s="625"/>
      <c r="Z30" s="626">
        <v>19.2</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7477995</v>
      </c>
      <c r="CS30" s="624"/>
      <c r="CT30" s="624"/>
      <c r="CU30" s="624"/>
      <c r="CV30" s="624"/>
      <c r="CW30" s="624"/>
      <c r="CX30" s="624"/>
      <c r="CY30" s="625"/>
      <c r="CZ30" s="628">
        <v>7.5</v>
      </c>
      <c r="DA30" s="654"/>
      <c r="DB30" s="654"/>
      <c r="DC30" s="658"/>
      <c r="DD30" s="632">
        <v>6785349</v>
      </c>
      <c r="DE30" s="624"/>
      <c r="DF30" s="624"/>
      <c r="DG30" s="624"/>
      <c r="DH30" s="624"/>
      <c r="DI30" s="624"/>
      <c r="DJ30" s="624"/>
      <c r="DK30" s="625"/>
      <c r="DL30" s="632">
        <v>6785349</v>
      </c>
      <c r="DM30" s="624"/>
      <c r="DN30" s="624"/>
      <c r="DO30" s="624"/>
      <c r="DP30" s="624"/>
      <c r="DQ30" s="624"/>
      <c r="DR30" s="624"/>
      <c r="DS30" s="624"/>
      <c r="DT30" s="624"/>
      <c r="DU30" s="624"/>
      <c r="DV30" s="625"/>
      <c r="DW30" s="628">
        <v>14.8</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v>221425</v>
      </c>
      <c r="S31" s="624"/>
      <c r="T31" s="624"/>
      <c r="U31" s="624"/>
      <c r="V31" s="624"/>
      <c r="W31" s="624"/>
      <c r="X31" s="624"/>
      <c r="Y31" s="625"/>
      <c r="Z31" s="626">
        <v>0.2</v>
      </c>
      <c r="AA31" s="626"/>
      <c r="AB31" s="626"/>
      <c r="AC31" s="626"/>
      <c r="AD31" s="627">
        <v>221425</v>
      </c>
      <c r="AE31" s="627"/>
      <c r="AF31" s="627"/>
      <c r="AG31" s="627"/>
      <c r="AH31" s="627"/>
      <c r="AI31" s="627"/>
      <c r="AJ31" s="627"/>
      <c r="AK31" s="627"/>
      <c r="AL31" s="628">
        <v>0.5</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98.2</v>
      </c>
      <c r="BN31" s="667"/>
      <c r="BO31" s="667"/>
      <c r="BP31" s="667"/>
      <c r="BQ31" s="668"/>
      <c r="BR31" s="679">
        <v>99.3</v>
      </c>
      <c r="BS31" s="667"/>
      <c r="BT31" s="667"/>
      <c r="BU31" s="667"/>
      <c r="BV31" s="667"/>
      <c r="BW31" s="667"/>
      <c r="BX31" s="618">
        <v>98</v>
      </c>
      <c r="BY31" s="667"/>
      <c r="BZ31" s="667"/>
      <c r="CA31" s="667"/>
      <c r="CB31" s="668"/>
      <c r="CD31" s="661"/>
      <c r="CE31" s="662"/>
      <c r="CF31" s="620" t="s">
        <v>300</v>
      </c>
      <c r="CG31" s="621"/>
      <c r="CH31" s="621"/>
      <c r="CI31" s="621"/>
      <c r="CJ31" s="621"/>
      <c r="CK31" s="621"/>
      <c r="CL31" s="621"/>
      <c r="CM31" s="621"/>
      <c r="CN31" s="621"/>
      <c r="CO31" s="621"/>
      <c r="CP31" s="621"/>
      <c r="CQ31" s="622"/>
      <c r="CR31" s="623">
        <v>342961</v>
      </c>
      <c r="CS31" s="656"/>
      <c r="CT31" s="656"/>
      <c r="CU31" s="656"/>
      <c r="CV31" s="656"/>
      <c r="CW31" s="656"/>
      <c r="CX31" s="656"/>
      <c r="CY31" s="657"/>
      <c r="CZ31" s="628">
        <v>0.3</v>
      </c>
      <c r="DA31" s="654"/>
      <c r="DB31" s="654"/>
      <c r="DC31" s="658"/>
      <c r="DD31" s="632">
        <v>334696</v>
      </c>
      <c r="DE31" s="656"/>
      <c r="DF31" s="656"/>
      <c r="DG31" s="656"/>
      <c r="DH31" s="656"/>
      <c r="DI31" s="656"/>
      <c r="DJ31" s="656"/>
      <c r="DK31" s="657"/>
      <c r="DL31" s="632">
        <v>334696</v>
      </c>
      <c r="DM31" s="656"/>
      <c r="DN31" s="656"/>
      <c r="DO31" s="656"/>
      <c r="DP31" s="656"/>
      <c r="DQ31" s="656"/>
      <c r="DR31" s="656"/>
      <c r="DS31" s="656"/>
      <c r="DT31" s="656"/>
      <c r="DU31" s="656"/>
      <c r="DV31" s="657"/>
      <c r="DW31" s="628">
        <v>0.7</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6718194</v>
      </c>
      <c r="S32" s="624"/>
      <c r="T32" s="624"/>
      <c r="U32" s="624"/>
      <c r="V32" s="624"/>
      <c r="W32" s="624"/>
      <c r="X32" s="624"/>
      <c r="Y32" s="625"/>
      <c r="Z32" s="626">
        <v>6.6</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302</v>
      </c>
      <c r="AX32" s="620" t="s">
        <v>303</v>
      </c>
      <c r="AY32" s="621"/>
      <c r="AZ32" s="621"/>
      <c r="BA32" s="621"/>
      <c r="BB32" s="621"/>
      <c r="BC32" s="621"/>
      <c r="BD32" s="621"/>
      <c r="BE32" s="621"/>
      <c r="BF32" s="622"/>
      <c r="BG32" s="680">
        <v>99.1</v>
      </c>
      <c r="BH32" s="656"/>
      <c r="BI32" s="656"/>
      <c r="BJ32" s="656"/>
      <c r="BK32" s="656"/>
      <c r="BL32" s="656"/>
      <c r="BM32" s="629">
        <v>97.6</v>
      </c>
      <c r="BN32" s="656"/>
      <c r="BO32" s="656"/>
      <c r="BP32" s="656"/>
      <c r="BQ32" s="678"/>
      <c r="BR32" s="680">
        <v>99</v>
      </c>
      <c r="BS32" s="656"/>
      <c r="BT32" s="656"/>
      <c r="BU32" s="656"/>
      <c r="BV32" s="656"/>
      <c r="BW32" s="656"/>
      <c r="BX32" s="629">
        <v>97.4</v>
      </c>
      <c r="BY32" s="656"/>
      <c r="BZ32" s="656"/>
      <c r="CA32" s="656"/>
      <c r="CB32" s="678"/>
      <c r="CD32" s="663"/>
      <c r="CE32" s="664"/>
      <c r="CF32" s="620" t="s">
        <v>304</v>
      </c>
      <c r="CG32" s="621"/>
      <c r="CH32" s="621"/>
      <c r="CI32" s="621"/>
      <c r="CJ32" s="621"/>
      <c r="CK32" s="621"/>
      <c r="CL32" s="621"/>
      <c r="CM32" s="621"/>
      <c r="CN32" s="621"/>
      <c r="CO32" s="621"/>
      <c r="CP32" s="621"/>
      <c r="CQ32" s="622"/>
      <c r="CR32" s="623">
        <v>6959</v>
      </c>
      <c r="CS32" s="624"/>
      <c r="CT32" s="624"/>
      <c r="CU32" s="624"/>
      <c r="CV32" s="624"/>
      <c r="CW32" s="624"/>
      <c r="CX32" s="624"/>
      <c r="CY32" s="625"/>
      <c r="CZ32" s="628">
        <v>0</v>
      </c>
      <c r="DA32" s="654"/>
      <c r="DB32" s="654"/>
      <c r="DC32" s="658"/>
      <c r="DD32" s="632">
        <v>6959</v>
      </c>
      <c r="DE32" s="624"/>
      <c r="DF32" s="624"/>
      <c r="DG32" s="624"/>
      <c r="DH32" s="624"/>
      <c r="DI32" s="624"/>
      <c r="DJ32" s="624"/>
      <c r="DK32" s="625"/>
      <c r="DL32" s="632">
        <v>6959</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218184</v>
      </c>
      <c r="S33" s="624"/>
      <c r="T33" s="624"/>
      <c r="U33" s="624"/>
      <c r="V33" s="624"/>
      <c r="W33" s="624"/>
      <c r="X33" s="624"/>
      <c r="Y33" s="625"/>
      <c r="Z33" s="626">
        <v>0.2</v>
      </c>
      <c r="AA33" s="626"/>
      <c r="AB33" s="626"/>
      <c r="AC33" s="626"/>
      <c r="AD33" s="627">
        <v>2334</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99.6</v>
      </c>
      <c r="BH33" s="682"/>
      <c r="BI33" s="682"/>
      <c r="BJ33" s="682"/>
      <c r="BK33" s="682"/>
      <c r="BL33" s="682"/>
      <c r="BM33" s="683">
        <v>98.6</v>
      </c>
      <c r="BN33" s="682"/>
      <c r="BO33" s="682"/>
      <c r="BP33" s="682"/>
      <c r="BQ33" s="684"/>
      <c r="BR33" s="681">
        <v>99.6</v>
      </c>
      <c r="BS33" s="682"/>
      <c r="BT33" s="682"/>
      <c r="BU33" s="682"/>
      <c r="BV33" s="682"/>
      <c r="BW33" s="682"/>
      <c r="BX33" s="683">
        <v>98.2</v>
      </c>
      <c r="BY33" s="682"/>
      <c r="BZ33" s="682"/>
      <c r="CA33" s="682"/>
      <c r="CB33" s="684"/>
      <c r="CD33" s="620" t="s">
        <v>307</v>
      </c>
      <c r="CE33" s="621"/>
      <c r="CF33" s="621"/>
      <c r="CG33" s="621"/>
      <c r="CH33" s="621"/>
      <c r="CI33" s="621"/>
      <c r="CJ33" s="621"/>
      <c r="CK33" s="621"/>
      <c r="CL33" s="621"/>
      <c r="CM33" s="621"/>
      <c r="CN33" s="621"/>
      <c r="CO33" s="621"/>
      <c r="CP33" s="621"/>
      <c r="CQ33" s="622"/>
      <c r="CR33" s="623">
        <v>42418866</v>
      </c>
      <c r="CS33" s="656"/>
      <c r="CT33" s="656"/>
      <c r="CU33" s="656"/>
      <c r="CV33" s="656"/>
      <c r="CW33" s="656"/>
      <c r="CX33" s="656"/>
      <c r="CY33" s="657"/>
      <c r="CZ33" s="628">
        <v>42.5</v>
      </c>
      <c r="DA33" s="654"/>
      <c r="DB33" s="654"/>
      <c r="DC33" s="658"/>
      <c r="DD33" s="632">
        <v>25720546</v>
      </c>
      <c r="DE33" s="656"/>
      <c r="DF33" s="656"/>
      <c r="DG33" s="656"/>
      <c r="DH33" s="656"/>
      <c r="DI33" s="656"/>
      <c r="DJ33" s="656"/>
      <c r="DK33" s="657"/>
      <c r="DL33" s="632">
        <v>16321327</v>
      </c>
      <c r="DM33" s="656"/>
      <c r="DN33" s="656"/>
      <c r="DO33" s="656"/>
      <c r="DP33" s="656"/>
      <c r="DQ33" s="656"/>
      <c r="DR33" s="656"/>
      <c r="DS33" s="656"/>
      <c r="DT33" s="656"/>
      <c r="DU33" s="656"/>
      <c r="DV33" s="657"/>
      <c r="DW33" s="628">
        <v>35.5</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1139499</v>
      </c>
      <c r="S34" s="624"/>
      <c r="T34" s="624"/>
      <c r="U34" s="624"/>
      <c r="V34" s="624"/>
      <c r="W34" s="624"/>
      <c r="X34" s="624"/>
      <c r="Y34" s="625"/>
      <c r="Z34" s="626">
        <v>1.1000000000000001</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10807256</v>
      </c>
      <c r="CS34" s="624"/>
      <c r="CT34" s="624"/>
      <c r="CU34" s="624"/>
      <c r="CV34" s="624"/>
      <c r="CW34" s="624"/>
      <c r="CX34" s="624"/>
      <c r="CY34" s="625"/>
      <c r="CZ34" s="628">
        <v>10.8</v>
      </c>
      <c r="DA34" s="654"/>
      <c r="DB34" s="654"/>
      <c r="DC34" s="658"/>
      <c r="DD34" s="632">
        <v>7631694</v>
      </c>
      <c r="DE34" s="624"/>
      <c r="DF34" s="624"/>
      <c r="DG34" s="624"/>
      <c r="DH34" s="624"/>
      <c r="DI34" s="624"/>
      <c r="DJ34" s="624"/>
      <c r="DK34" s="625"/>
      <c r="DL34" s="632">
        <v>6160781</v>
      </c>
      <c r="DM34" s="624"/>
      <c r="DN34" s="624"/>
      <c r="DO34" s="624"/>
      <c r="DP34" s="624"/>
      <c r="DQ34" s="624"/>
      <c r="DR34" s="624"/>
      <c r="DS34" s="624"/>
      <c r="DT34" s="624"/>
      <c r="DU34" s="624"/>
      <c r="DV34" s="625"/>
      <c r="DW34" s="628">
        <v>13.4</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4213601</v>
      </c>
      <c r="S35" s="624"/>
      <c r="T35" s="624"/>
      <c r="U35" s="624"/>
      <c r="V35" s="624"/>
      <c r="W35" s="624"/>
      <c r="X35" s="624"/>
      <c r="Y35" s="625"/>
      <c r="Z35" s="626">
        <v>4.2</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1917250</v>
      </c>
      <c r="CS35" s="656"/>
      <c r="CT35" s="656"/>
      <c r="CU35" s="656"/>
      <c r="CV35" s="656"/>
      <c r="CW35" s="656"/>
      <c r="CX35" s="656"/>
      <c r="CY35" s="657"/>
      <c r="CZ35" s="628">
        <v>1.9</v>
      </c>
      <c r="DA35" s="654"/>
      <c r="DB35" s="654"/>
      <c r="DC35" s="658"/>
      <c r="DD35" s="632">
        <v>1698398</v>
      </c>
      <c r="DE35" s="656"/>
      <c r="DF35" s="656"/>
      <c r="DG35" s="656"/>
      <c r="DH35" s="656"/>
      <c r="DI35" s="656"/>
      <c r="DJ35" s="656"/>
      <c r="DK35" s="657"/>
      <c r="DL35" s="632">
        <v>1698398</v>
      </c>
      <c r="DM35" s="656"/>
      <c r="DN35" s="656"/>
      <c r="DO35" s="656"/>
      <c r="DP35" s="656"/>
      <c r="DQ35" s="656"/>
      <c r="DR35" s="656"/>
      <c r="DS35" s="656"/>
      <c r="DT35" s="656"/>
      <c r="DU35" s="656"/>
      <c r="DV35" s="657"/>
      <c r="DW35" s="628">
        <v>3.7</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1538338</v>
      </c>
      <c r="S36" s="624"/>
      <c r="T36" s="624"/>
      <c r="U36" s="624"/>
      <c r="V36" s="624"/>
      <c r="W36" s="624"/>
      <c r="X36" s="624"/>
      <c r="Y36" s="625"/>
      <c r="Z36" s="626">
        <v>1.5</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6636360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16978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9325116</v>
      </c>
      <c r="CS36" s="624"/>
      <c r="CT36" s="624"/>
      <c r="CU36" s="624"/>
      <c r="CV36" s="624"/>
      <c r="CW36" s="624"/>
      <c r="CX36" s="624"/>
      <c r="CY36" s="625"/>
      <c r="CZ36" s="628">
        <v>9.3000000000000007</v>
      </c>
      <c r="DA36" s="654"/>
      <c r="DB36" s="654"/>
      <c r="DC36" s="658"/>
      <c r="DD36" s="632">
        <v>8477122</v>
      </c>
      <c r="DE36" s="624"/>
      <c r="DF36" s="624"/>
      <c r="DG36" s="624"/>
      <c r="DH36" s="624"/>
      <c r="DI36" s="624"/>
      <c r="DJ36" s="624"/>
      <c r="DK36" s="625"/>
      <c r="DL36" s="632">
        <v>5499564</v>
      </c>
      <c r="DM36" s="624"/>
      <c r="DN36" s="624"/>
      <c r="DO36" s="624"/>
      <c r="DP36" s="624"/>
      <c r="DQ36" s="624"/>
      <c r="DR36" s="624"/>
      <c r="DS36" s="624"/>
      <c r="DT36" s="624"/>
      <c r="DU36" s="624"/>
      <c r="DV36" s="625"/>
      <c r="DW36" s="628">
        <v>12</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12542348</v>
      </c>
      <c r="S37" s="624"/>
      <c r="T37" s="624"/>
      <c r="U37" s="624"/>
      <c r="V37" s="624"/>
      <c r="W37" s="624"/>
      <c r="X37" s="624"/>
      <c r="Y37" s="625"/>
      <c r="Z37" s="626">
        <v>12.4</v>
      </c>
      <c r="AA37" s="626"/>
      <c r="AB37" s="626"/>
      <c r="AC37" s="626"/>
      <c r="AD37" s="627">
        <v>1567507</v>
      </c>
      <c r="AE37" s="627"/>
      <c r="AF37" s="627"/>
      <c r="AG37" s="627"/>
      <c r="AH37" s="627"/>
      <c r="AI37" s="627"/>
      <c r="AJ37" s="627"/>
      <c r="AK37" s="627"/>
      <c r="AL37" s="628">
        <v>3.4</v>
      </c>
      <c r="AM37" s="629"/>
      <c r="AN37" s="629"/>
      <c r="AO37" s="630"/>
      <c r="AQ37" s="686" t="s">
        <v>319</v>
      </c>
      <c r="AR37" s="687"/>
      <c r="AS37" s="687"/>
      <c r="AT37" s="687"/>
      <c r="AU37" s="687"/>
      <c r="AV37" s="687"/>
      <c r="AW37" s="687"/>
      <c r="AX37" s="687"/>
      <c r="AY37" s="688"/>
      <c r="AZ37" s="623">
        <v>1380704</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-262002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5014250</v>
      </c>
      <c r="CS37" s="656"/>
      <c r="CT37" s="656"/>
      <c r="CU37" s="656"/>
      <c r="CV37" s="656"/>
      <c r="CW37" s="656"/>
      <c r="CX37" s="656"/>
      <c r="CY37" s="657"/>
      <c r="CZ37" s="628">
        <v>5</v>
      </c>
      <c r="DA37" s="654"/>
      <c r="DB37" s="654"/>
      <c r="DC37" s="658"/>
      <c r="DD37" s="632">
        <v>4880482</v>
      </c>
      <c r="DE37" s="656"/>
      <c r="DF37" s="656"/>
      <c r="DG37" s="656"/>
      <c r="DH37" s="656"/>
      <c r="DI37" s="656"/>
      <c r="DJ37" s="656"/>
      <c r="DK37" s="657"/>
      <c r="DL37" s="632">
        <v>4174587</v>
      </c>
      <c r="DM37" s="656"/>
      <c r="DN37" s="656"/>
      <c r="DO37" s="656"/>
      <c r="DP37" s="656"/>
      <c r="DQ37" s="656"/>
      <c r="DR37" s="656"/>
      <c r="DS37" s="656"/>
      <c r="DT37" s="656"/>
      <c r="DU37" s="656"/>
      <c r="DV37" s="657"/>
      <c r="DW37" s="628">
        <v>9.1</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5670530</v>
      </c>
      <c r="S38" s="624"/>
      <c r="T38" s="624"/>
      <c r="U38" s="624"/>
      <c r="V38" s="624"/>
      <c r="W38" s="624"/>
      <c r="X38" s="624"/>
      <c r="Y38" s="625"/>
      <c r="Z38" s="626">
        <v>5.6</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150423</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19811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5105233</v>
      </c>
      <c r="CS38" s="624"/>
      <c r="CT38" s="624"/>
      <c r="CU38" s="624"/>
      <c r="CV38" s="624"/>
      <c r="CW38" s="624"/>
      <c r="CX38" s="624"/>
      <c r="CY38" s="625"/>
      <c r="CZ38" s="628">
        <v>5.0999999999999996</v>
      </c>
      <c r="DA38" s="654"/>
      <c r="DB38" s="654"/>
      <c r="DC38" s="658"/>
      <c r="DD38" s="632">
        <v>3603219</v>
      </c>
      <c r="DE38" s="624"/>
      <c r="DF38" s="624"/>
      <c r="DG38" s="624"/>
      <c r="DH38" s="624"/>
      <c r="DI38" s="624"/>
      <c r="DJ38" s="624"/>
      <c r="DK38" s="625"/>
      <c r="DL38" s="632">
        <v>2962584</v>
      </c>
      <c r="DM38" s="624"/>
      <c r="DN38" s="624"/>
      <c r="DO38" s="624"/>
      <c r="DP38" s="624"/>
      <c r="DQ38" s="624"/>
      <c r="DR38" s="624"/>
      <c r="DS38" s="624"/>
      <c r="DT38" s="624"/>
      <c r="DU38" s="624"/>
      <c r="DV38" s="625"/>
      <c r="DW38" s="628">
        <v>6.4</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28436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7479221</v>
      </c>
      <c r="CS39" s="656"/>
      <c r="CT39" s="656"/>
      <c r="CU39" s="656"/>
      <c r="CV39" s="656"/>
      <c r="CW39" s="656"/>
      <c r="CX39" s="656"/>
      <c r="CY39" s="657"/>
      <c r="CZ39" s="628">
        <v>7.5</v>
      </c>
      <c r="DA39" s="654"/>
      <c r="DB39" s="654"/>
      <c r="DC39" s="658"/>
      <c r="DD39" s="632">
        <v>4083511</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166330</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106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7784790</v>
      </c>
      <c r="CS40" s="624"/>
      <c r="CT40" s="624"/>
      <c r="CU40" s="624"/>
      <c r="CV40" s="624"/>
      <c r="CW40" s="624"/>
      <c r="CX40" s="624"/>
      <c r="CY40" s="625"/>
      <c r="CZ40" s="628">
        <v>7.8</v>
      </c>
      <c r="DA40" s="654"/>
      <c r="DB40" s="654"/>
      <c r="DC40" s="658"/>
      <c r="DD40" s="632">
        <v>226602</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101144030</v>
      </c>
      <c r="S41" s="696"/>
      <c r="T41" s="696"/>
      <c r="U41" s="696"/>
      <c r="V41" s="696"/>
      <c r="W41" s="696"/>
      <c r="X41" s="696"/>
      <c r="Y41" s="700"/>
      <c r="Z41" s="701">
        <v>100</v>
      </c>
      <c r="AA41" s="701"/>
      <c r="AB41" s="701"/>
      <c r="AC41" s="701"/>
      <c r="AD41" s="702">
        <v>45799655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1753033</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4"/>
      <c r="DB41" s="654"/>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3352200</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359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9506101</v>
      </c>
      <c r="CS42" s="656"/>
      <c r="CT42" s="656"/>
      <c r="CU42" s="656"/>
      <c r="CV42" s="656"/>
      <c r="CW42" s="656"/>
      <c r="CX42" s="656"/>
      <c r="CY42" s="657"/>
      <c r="CZ42" s="628">
        <v>9.5</v>
      </c>
      <c r="DA42" s="654"/>
      <c r="DB42" s="654"/>
      <c r="DC42" s="658"/>
      <c r="DD42" s="632">
        <v>1214795</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293056</v>
      </c>
      <c r="CS43" s="656"/>
      <c r="CT43" s="656"/>
      <c r="CU43" s="656"/>
      <c r="CV43" s="656"/>
      <c r="CW43" s="656"/>
      <c r="CX43" s="656"/>
      <c r="CY43" s="657"/>
      <c r="CZ43" s="628">
        <v>0.3</v>
      </c>
      <c r="DA43" s="654"/>
      <c r="DB43" s="654"/>
      <c r="DC43" s="658"/>
      <c r="DD43" s="632">
        <v>293056</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9506101</v>
      </c>
      <c r="CS44" s="624"/>
      <c r="CT44" s="624"/>
      <c r="CU44" s="624"/>
      <c r="CV44" s="624"/>
      <c r="CW44" s="624"/>
      <c r="CX44" s="624"/>
      <c r="CY44" s="625"/>
      <c r="CZ44" s="628">
        <v>9.5</v>
      </c>
      <c r="DA44" s="629"/>
      <c r="DB44" s="629"/>
      <c r="DC44" s="635"/>
      <c r="DD44" s="632">
        <v>1214795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4415115</v>
      </c>
      <c r="CS45" s="656"/>
      <c r="CT45" s="656"/>
      <c r="CU45" s="656"/>
      <c r="CV45" s="656"/>
      <c r="CW45" s="656"/>
      <c r="CX45" s="656"/>
      <c r="CY45" s="657"/>
      <c r="CZ45" s="628">
        <v>4.4000000000000004</v>
      </c>
      <c r="DA45" s="654"/>
      <c r="DB45" s="654"/>
      <c r="DC45" s="658"/>
      <c r="DD45" s="632">
        <v>65012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4869564</v>
      </c>
      <c r="CS46" s="624"/>
      <c r="CT46" s="624"/>
      <c r="CU46" s="624"/>
      <c r="CV46" s="624"/>
      <c r="CW46" s="624"/>
      <c r="CX46" s="624"/>
      <c r="CY46" s="625"/>
      <c r="CZ46" s="628">
        <v>4.9000000000000004</v>
      </c>
      <c r="DA46" s="629"/>
      <c r="DB46" s="629"/>
      <c r="DC46" s="635"/>
      <c r="DD46" s="632">
        <v>1104534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121</v>
      </c>
      <c r="CS47" s="656"/>
      <c r="CT47" s="656"/>
      <c r="CU47" s="656"/>
      <c r="CV47" s="656"/>
      <c r="CW47" s="656"/>
      <c r="CX47" s="656"/>
      <c r="CY47" s="657"/>
      <c r="CZ47" s="628" t="s">
        <v>121</v>
      </c>
      <c r="DA47" s="654"/>
      <c r="DB47" s="654"/>
      <c r="DC47" s="658"/>
      <c r="DD47" s="632" t="s">
        <v>121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99842658</v>
      </c>
      <c r="CS49" s="682"/>
      <c r="CT49" s="682"/>
      <c r="CU49" s="682"/>
      <c r="CV49" s="682"/>
      <c r="CW49" s="682"/>
      <c r="CX49" s="682"/>
      <c r="CY49" s="711"/>
      <c r="CZ49" s="703">
        <v>100</v>
      </c>
      <c r="DA49" s="712"/>
      <c r="DB49" s="712"/>
      <c r="DC49" s="713"/>
      <c r="DD49" s="714">
        <v>55201667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37OCEN5I/ABZP+jcpzayz3QdmRJw9yZ+onXae227JmM/posz1inP+rRD+HDlpG8OSereeoWPaIFZt3LAjOJTlg==" saltValue="QFAaPYTksnGuYeGMi5Kd8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101575</v>
      </c>
      <c r="R7" s="753"/>
      <c r="S7" s="753"/>
      <c r="T7" s="753"/>
      <c r="U7" s="753"/>
      <c r="V7" s="753">
        <v>100274</v>
      </c>
      <c r="W7" s="753"/>
      <c r="X7" s="753"/>
      <c r="Y7" s="753"/>
      <c r="Z7" s="753"/>
      <c r="AA7" s="753">
        <v>1301</v>
      </c>
      <c r="AB7" s="753"/>
      <c r="AC7" s="753"/>
      <c r="AD7" s="753"/>
      <c r="AE7" s="754"/>
      <c r="AF7" s="755">
        <v>1292</v>
      </c>
      <c r="AG7" s="756"/>
      <c r="AH7" s="756"/>
      <c r="AI7" s="756"/>
      <c r="AJ7" s="757"/>
      <c r="AK7" s="758">
        <v>4214</v>
      </c>
      <c r="AL7" s="759"/>
      <c r="AM7" s="759"/>
      <c r="AN7" s="759"/>
      <c r="AO7" s="759"/>
      <c r="AP7" s="759">
        <v>66903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v>-5</v>
      </c>
      <c r="CI7" s="744"/>
      <c r="CJ7" s="744"/>
      <c r="CK7" s="744"/>
      <c r="CL7" s="745"/>
      <c r="CM7" s="743">
        <v>197</v>
      </c>
      <c r="CN7" s="744"/>
      <c r="CO7" s="744"/>
      <c r="CP7" s="744"/>
      <c r="CQ7" s="745"/>
      <c r="CR7" s="743">
        <v>10</v>
      </c>
      <c r="CS7" s="744"/>
      <c r="CT7" s="744"/>
      <c r="CU7" s="744"/>
      <c r="CV7" s="745"/>
      <c r="CW7" s="743">
        <v>5</v>
      </c>
      <c r="CX7" s="744"/>
      <c r="CY7" s="744"/>
      <c r="CZ7" s="744"/>
      <c r="DA7" s="745"/>
      <c r="DB7" s="743" t="s">
        <v>553</v>
      </c>
      <c r="DC7" s="744"/>
      <c r="DD7" s="744"/>
      <c r="DE7" s="744"/>
      <c r="DF7" s="745"/>
      <c r="DG7" s="743" t="s">
        <v>553</v>
      </c>
      <c r="DH7" s="744"/>
      <c r="DI7" s="744"/>
      <c r="DJ7" s="744"/>
      <c r="DK7" s="745"/>
      <c r="DL7" s="743" t="s">
        <v>553</v>
      </c>
      <c r="DM7" s="744"/>
      <c r="DN7" s="744"/>
      <c r="DO7" s="744"/>
      <c r="DP7" s="745"/>
      <c r="DQ7" s="743" t="s">
        <v>553</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49</v>
      </c>
      <c r="R8" s="784"/>
      <c r="S8" s="784"/>
      <c r="T8" s="784"/>
      <c r="U8" s="784"/>
      <c r="V8" s="784">
        <v>49</v>
      </c>
      <c r="W8" s="784"/>
      <c r="X8" s="784"/>
      <c r="Y8" s="784"/>
      <c r="Z8" s="784"/>
      <c r="AA8" s="784">
        <v>0</v>
      </c>
      <c r="AB8" s="784"/>
      <c r="AC8" s="784"/>
      <c r="AD8" s="784"/>
      <c r="AE8" s="785"/>
      <c r="AF8" s="786" t="s">
        <v>121</v>
      </c>
      <c r="AG8" s="787"/>
      <c r="AH8" s="787"/>
      <c r="AI8" s="787"/>
      <c r="AJ8" s="788"/>
      <c r="AK8" s="769">
        <v>40</v>
      </c>
      <c r="AL8" s="770"/>
      <c r="AM8" s="770"/>
      <c r="AN8" s="770"/>
      <c r="AO8" s="770"/>
      <c r="AP8" s="770">
        <v>197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558</v>
      </c>
      <c r="BT8" s="774"/>
      <c r="BU8" s="774"/>
      <c r="BV8" s="774"/>
      <c r="BW8" s="774"/>
      <c r="BX8" s="774"/>
      <c r="BY8" s="774"/>
      <c r="BZ8" s="774"/>
      <c r="CA8" s="774"/>
      <c r="CB8" s="774"/>
      <c r="CC8" s="774"/>
      <c r="CD8" s="774"/>
      <c r="CE8" s="774"/>
      <c r="CF8" s="774"/>
      <c r="CG8" s="775"/>
      <c r="CH8" s="776">
        <v>21</v>
      </c>
      <c r="CI8" s="777"/>
      <c r="CJ8" s="777"/>
      <c r="CK8" s="777"/>
      <c r="CL8" s="778"/>
      <c r="CM8" s="776">
        <v>530</v>
      </c>
      <c r="CN8" s="777"/>
      <c r="CO8" s="777"/>
      <c r="CP8" s="777"/>
      <c r="CQ8" s="778"/>
      <c r="CR8" s="776">
        <v>10</v>
      </c>
      <c r="CS8" s="777"/>
      <c r="CT8" s="777"/>
      <c r="CU8" s="777"/>
      <c r="CV8" s="778"/>
      <c r="CW8" s="776">
        <v>7</v>
      </c>
      <c r="CX8" s="777"/>
      <c r="CY8" s="777"/>
      <c r="CZ8" s="777"/>
      <c r="DA8" s="778"/>
      <c r="DB8" s="776" t="s">
        <v>553</v>
      </c>
      <c r="DC8" s="777"/>
      <c r="DD8" s="777"/>
      <c r="DE8" s="777"/>
      <c r="DF8" s="778"/>
      <c r="DG8" s="776" t="s">
        <v>553</v>
      </c>
      <c r="DH8" s="777"/>
      <c r="DI8" s="777"/>
      <c r="DJ8" s="777"/>
      <c r="DK8" s="778"/>
      <c r="DL8" s="776" t="s">
        <v>553</v>
      </c>
      <c r="DM8" s="777"/>
      <c r="DN8" s="777"/>
      <c r="DO8" s="777"/>
      <c r="DP8" s="778"/>
      <c r="DQ8" s="776" t="s">
        <v>553</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559</v>
      </c>
      <c r="BT9" s="774"/>
      <c r="BU9" s="774"/>
      <c r="BV9" s="774"/>
      <c r="BW9" s="774"/>
      <c r="BX9" s="774"/>
      <c r="BY9" s="774"/>
      <c r="BZ9" s="774"/>
      <c r="CA9" s="774"/>
      <c r="CB9" s="774"/>
      <c r="CC9" s="774"/>
      <c r="CD9" s="774"/>
      <c r="CE9" s="774"/>
      <c r="CF9" s="774"/>
      <c r="CG9" s="775"/>
      <c r="CH9" s="776">
        <v>8</v>
      </c>
      <c r="CI9" s="777"/>
      <c r="CJ9" s="777"/>
      <c r="CK9" s="777"/>
      <c r="CL9" s="778"/>
      <c r="CM9" s="776">
        <v>148</v>
      </c>
      <c r="CN9" s="777"/>
      <c r="CO9" s="777"/>
      <c r="CP9" s="777"/>
      <c r="CQ9" s="778"/>
      <c r="CR9" s="776">
        <v>19</v>
      </c>
      <c r="CS9" s="777"/>
      <c r="CT9" s="777"/>
      <c r="CU9" s="777"/>
      <c r="CV9" s="778"/>
      <c r="CW9" s="776">
        <v>0</v>
      </c>
      <c r="CX9" s="777"/>
      <c r="CY9" s="777"/>
      <c r="CZ9" s="777"/>
      <c r="DA9" s="778"/>
      <c r="DB9" s="776" t="s">
        <v>553</v>
      </c>
      <c r="DC9" s="777"/>
      <c r="DD9" s="777"/>
      <c r="DE9" s="777"/>
      <c r="DF9" s="778"/>
      <c r="DG9" s="776" t="s">
        <v>553</v>
      </c>
      <c r="DH9" s="777"/>
      <c r="DI9" s="777"/>
      <c r="DJ9" s="777"/>
      <c r="DK9" s="778"/>
      <c r="DL9" s="776" t="s">
        <v>553</v>
      </c>
      <c r="DM9" s="777"/>
      <c r="DN9" s="777"/>
      <c r="DO9" s="777"/>
      <c r="DP9" s="778"/>
      <c r="DQ9" s="776" t="s">
        <v>553</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560</v>
      </c>
      <c r="BT10" s="774"/>
      <c r="BU10" s="774"/>
      <c r="BV10" s="774"/>
      <c r="BW10" s="774"/>
      <c r="BX10" s="774"/>
      <c r="BY10" s="774"/>
      <c r="BZ10" s="774"/>
      <c r="CA10" s="774"/>
      <c r="CB10" s="774"/>
      <c r="CC10" s="774"/>
      <c r="CD10" s="774"/>
      <c r="CE10" s="774"/>
      <c r="CF10" s="774"/>
      <c r="CG10" s="775"/>
      <c r="CH10" s="776">
        <v>0</v>
      </c>
      <c r="CI10" s="777"/>
      <c r="CJ10" s="777"/>
      <c r="CK10" s="777"/>
      <c r="CL10" s="778"/>
      <c r="CM10" s="776">
        <v>496</v>
      </c>
      <c r="CN10" s="777"/>
      <c r="CO10" s="777"/>
      <c r="CP10" s="777"/>
      <c r="CQ10" s="778"/>
      <c r="CR10" s="776">
        <v>5</v>
      </c>
      <c r="CS10" s="777"/>
      <c r="CT10" s="777"/>
      <c r="CU10" s="777"/>
      <c r="CV10" s="778"/>
      <c r="CW10" s="776">
        <v>0</v>
      </c>
      <c r="CX10" s="777"/>
      <c r="CY10" s="777"/>
      <c r="CZ10" s="777"/>
      <c r="DA10" s="778"/>
      <c r="DB10" s="776" t="s">
        <v>553</v>
      </c>
      <c r="DC10" s="777"/>
      <c r="DD10" s="777"/>
      <c r="DE10" s="777"/>
      <c r="DF10" s="778"/>
      <c r="DG10" s="776" t="s">
        <v>553</v>
      </c>
      <c r="DH10" s="777"/>
      <c r="DI10" s="777"/>
      <c r="DJ10" s="777"/>
      <c r="DK10" s="778"/>
      <c r="DL10" s="776" t="s">
        <v>553</v>
      </c>
      <c r="DM10" s="777"/>
      <c r="DN10" s="777"/>
      <c r="DO10" s="777"/>
      <c r="DP10" s="778"/>
      <c r="DQ10" s="776" t="s">
        <v>553</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561</v>
      </c>
      <c r="BT11" s="774"/>
      <c r="BU11" s="774"/>
      <c r="BV11" s="774"/>
      <c r="BW11" s="774"/>
      <c r="BX11" s="774"/>
      <c r="BY11" s="774"/>
      <c r="BZ11" s="774"/>
      <c r="CA11" s="774"/>
      <c r="CB11" s="774"/>
      <c r="CC11" s="774"/>
      <c r="CD11" s="774"/>
      <c r="CE11" s="774"/>
      <c r="CF11" s="774"/>
      <c r="CG11" s="775"/>
      <c r="CH11" s="776">
        <v>6</v>
      </c>
      <c r="CI11" s="777"/>
      <c r="CJ11" s="777"/>
      <c r="CK11" s="777"/>
      <c r="CL11" s="778"/>
      <c r="CM11" s="776">
        <v>9</v>
      </c>
      <c r="CN11" s="777"/>
      <c r="CO11" s="777"/>
      <c r="CP11" s="777"/>
      <c r="CQ11" s="778"/>
      <c r="CR11" s="776">
        <v>3</v>
      </c>
      <c r="CS11" s="777"/>
      <c r="CT11" s="777"/>
      <c r="CU11" s="777"/>
      <c r="CV11" s="778"/>
      <c r="CW11" s="776">
        <v>12</v>
      </c>
      <c r="CX11" s="777"/>
      <c r="CY11" s="777"/>
      <c r="CZ11" s="777"/>
      <c r="DA11" s="778"/>
      <c r="DB11" s="776" t="s">
        <v>553</v>
      </c>
      <c r="DC11" s="777"/>
      <c r="DD11" s="777"/>
      <c r="DE11" s="777"/>
      <c r="DF11" s="778"/>
      <c r="DG11" s="776" t="s">
        <v>553</v>
      </c>
      <c r="DH11" s="777"/>
      <c r="DI11" s="777"/>
      <c r="DJ11" s="777"/>
      <c r="DK11" s="778"/>
      <c r="DL11" s="776" t="s">
        <v>553</v>
      </c>
      <c r="DM11" s="777"/>
      <c r="DN11" s="777"/>
      <c r="DO11" s="777"/>
      <c r="DP11" s="778"/>
      <c r="DQ11" s="776" t="s">
        <v>553</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101144</v>
      </c>
      <c r="R23" s="793"/>
      <c r="S23" s="793"/>
      <c r="T23" s="793"/>
      <c r="U23" s="793"/>
      <c r="V23" s="793">
        <v>99843</v>
      </c>
      <c r="W23" s="793"/>
      <c r="X23" s="793"/>
      <c r="Y23" s="793"/>
      <c r="Z23" s="793"/>
      <c r="AA23" s="793">
        <v>1301</v>
      </c>
      <c r="AB23" s="793"/>
      <c r="AC23" s="793"/>
      <c r="AD23" s="793"/>
      <c r="AE23" s="794"/>
      <c r="AF23" s="795">
        <v>1292</v>
      </c>
      <c r="AG23" s="793"/>
      <c r="AH23" s="793"/>
      <c r="AI23" s="793"/>
      <c r="AJ23" s="796"/>
      <c r="AK23" s="797"/>
      <c r="AL23" s="798"/>
      <c r="AM23" s="798"/>
      <c r="AN23" s="798"/>
      <c r="AO23" s="798"/>
      <c r="AP23" s="793">
        <v>67100</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15467</v>
      </c>
      <c r="R28" s="823"/>
      <c r="S28" s="823"/>
      <c r="T28" s="823"/>
      <c r="U28" s="823"/>
      <c r="V28" s="823">
        <v>15450</v>
      </c>
      <c r="W28" s="823"/>
      <c r="X28" s="823"/>
      <c r="Y28" s="823"/>
      <c r="Z28" s="823"/>
      <c r="AA28" s="823">
        <v>17</v>
      </c>
      <c r="AB28" s="823"/>
      <c r="AC28" s="823"/>
      <c r="AD28" s="823"/>
      <c r="AE28" s="824"/>
      <c r="AF28" s="825">
        <v>17</v>
      </c>
      <c r="AG28" s="823"/>
      <c r="AH28" s="823"/>
      <c r="AI28" s="823"/>
      <c r="AJ28" s="826"/>
      <c r="AK28" s="827">
        <v>1908</v>
      </c>
      <c r="AL28" s="828"/>
      <c r="AM28" s="828"/>
      <c r="AN28" s="828"/>
      <c r="AO28" s="828"/>
      <c r="AP28" s="828" t="s">
        <v>553</v>
      </c>
      <c r="AQ28" s="828"/>
      <c r="AR28" s="828"/>
      <c r="AS28" s="828"/>
      <c r="AT28" s="828"/>
      <c r="AU28" s="828" t="s">
        <v>553</v>
      </c>
      <c r="AV28" s="828"/>
      <c r="AW28" s="828"/>
      <c r="AX28" s="828"/>
      <c r="AY28" s="828"/>
      <c r="AZ28" s="829" t="s">
        <v>553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3128</v>
      </c>
      <c r="R29" s="784"/>
      <c r="S29" s="784"/>
      <c r="T29" s="784"/>
      <c r="U29" s="784"/>
      <c r="V29" s="784">
        <v>3010</v>
      </c>
      <c r="W29" s="784"/>
      <c r="X29" s="784"/>
      <c r="Y29" s="784"/>
      <c r="Z29" s="784"/>
      <c r="AA29" s="784">
        <v>118</v>
      </c>
      <c r="AB29" s="784"/>
      <c r="AC29" s="784"/>
      <c r="AD29" s="784"/>
      <c r="AE29" s="785"/>
      <c r="AF29" s="786">
        <v>118</v>
      </c>
      <c r="AG29" s="787"/>
      <c r="AH29" s="787"/>
      <c r="AI29" s="787"/>
      <c r="AJ29" s="788"/>
      <c r="AK29" s="834">
        <v>780</v>
      </c>
      <c r="AL29" s="830"/>
      <c r="AM29" s="830"/>
      <c r="AN29" s="830"/>
      <c r="AO29" s="830"/>
      <c r="AP29" s="830" t="s">
        <v>553</v>
      </c>
      <c r="AQ29" s="830"/>
      <c r="AR29" s="830"/>
      <c r="AS29" s="830"/>
      <c r="AT29" s="830"/>
      <c r="AU29" s="830" t="s">
        <v>553</v>
      </c>
      <c r="AV29" s="830"/>
      <c r="AW29" s="830"/>
      <c r="AX29" s="830"/>
      <c r="AY29" s="830"/>
      <c r="AZ29" s="831" t="s">
        <v>553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17398</v>
      </c>
      <c r="R30" s="784"/>
      <c r="S30" s="784"/>
      <c r="T30" s="784"/>
      <c r="U30" s="784"/>
      <c r="V30" s="784">
        <v>16768</v>
      </c>
      <c r="W30" s="784"/>
      <c r="X30" s="784"/>
      <c r="Y30" s="784"/>
      <c r="Z30" s="784"/>
      <c r="AA30" s="784">
        <v>630</v>
      </c>
      <c r="AB30" s="784"/>
      <c r="AC30" s="784"/>
      <c r="AD30" s="784"/>
      <c r="AE30" s="785"/>
      <c r="AF30" s="786">
        <v>630</v>
      </c>
      <c r="AG30" s="787"/>
      <c r="AH30" s="787"/>
      <c r="AI30" s="787"/>
      <c r="AJ30" s="788"/>
      <c r="AK30" s="834">
        <v>2777</v>
      </c>
      <c r="AL30" s="830"/>
      <c r="AM30" s="830"/>
      <c r="AN30" s="830"/>
      <c r="AO30" s="830"/>
      <c r="AP30" s="830" t="s">
        <v>553</v>
      </c>
      <c r="AQ30" s="830"/>
      <c r="AR30" s="830"/>
      <c r="AS30" s="830"/>
      <c r="AT30" s="830"/>
      <c r="AU30" s="830" t="s">
        <v>553</v>
      </c>
      <c r="AV30" s="830"/>
      <c r="AW30" s="830"/>
      <c r="AX30" s="830"/>
      <c r="AY30" s="830"/>
      <c r="AZ30" s="831" t="s">
        <v>553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59482</v>
      </c>
      <c r="R31" s="784"/>
      <c r="S31" s="784"/>
      <c r="T31" s="784"/>
      <c r="U31" s="784"/>
      <c r="V31" s="784">
        <v>59294</v>
      </c>
      <c r="W31" s="784"/>
      <c r="X31" s="784"/>
      <c r="Y31" s="784"/>
      <c r="Z31" s="784"/>
      <c r="AA31" s="784">
        <v>188</v>
      </c>
      <c r="AB31" s="784"/>
      <c r="AC31" s="784"/>
      <c r="AD31" s="784"/>
      <c r="AE31" s="785"/>
      <c r="AF31" s="786">
        <v>188</v>
      </c>
      <c r="AG31" s="787"/>
      <c r="AH31" s="787"/>
      <c r="AI31" s="787"/>
      <c r="AJ31" s="788"/>
      <c r="AK31" s="834">
        <v>544</v>
      </c>
      <c r="AL31" s="830"/>
      <c r="AM31" s="830"/>
      <c r="AN31" s="830"/>
      <c r="AO31" s="830"/>
      <c r="AP31" s="830" t="s">
        <v>553</v>
      </c>
      <c r="AQ31" s="830"/>
      <c r="AR31" s="830"/>
      <c r="AS31" s="830"/>
      <c r="AT31" s="830"/>
      <c r="AU31" s="830" t="s">
        <v>553</v>
      </c>
      <c r="AV31" s="830"/>
      <c r="AW31" s="830"/>
      <c r="AX31" s="830"/>
      <c r="AY31" s="830"/>
      <c r="AZ31" s="831" t="s">
        <v>553</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26</v>
      </c>
      <c r="R32" s="784"/>
      <c r="S32" s="784"/>
      <c r="T32" s="784"/>
      <c r="U32" s="784"/>
      <c r="V32" s="784">
        <v>26</v>
      </c>
      <c r="W32" s="784"/>
      <c r="X32" s="784"/>
      <c r="Y32" s="784"/>
      <c r="Z32" s="784"/>
      <c r="AA32" s="784">
        <v>0</v>
      </c>
      <c r="AB32" s="784"/>
      <c r="AC32" s="784"/>
      <c r="AD32" s="784"/>
      <c r="AE32" s="785"/>
      <c r="AF32" s="786">
        <v>0</v>
      </c>
      <c r="AG32" s="787"/>
      <c r="AH32" s="787"/>
      <c r="AI32" s="787"/>
      <c r="AJ32" s="788"/>
      <c r="AK32" s="834" t="s">
        <v>553</v>
      </c>
      <c r="AL32" s="830"/>
      <c r="AM32" s="830"/>
      <c r="AN32" s="830"/>
      <c r="AO32" s="830"/>
      <c r="AP32" s="830" t="s">
        <v>553</v>
      </c>
      <c r="AQ32" s="830"/>
      <c r="AR32" s="830"/>
      <c r="AS32" s="830"/>
      <c r="AT32" s="830"/>
      <c r="AU32" s="830" t="s">
        <v>553</v>
      </c>
      <c r="AV32" s="830"/>
      <c r="AW32" s="830"/>
      <c r="AX32" s="830"/>
      <c r="AY32" s="830"/>
      <c r="AZ32" s="831" t="s">
        <v>553</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4095</v>
      </c>
      <c r="R33" s="784"/>
      <c r="S33" s="784"/>
      <c r="T33" s="784"/>
      <c r="U33" s="784"/>
      <c r="V33" s="784">
        <v>3661</v>
      </c>
      <c r="W33" s="784"/>
      <c r="X33" s="784"/>
      <c r="Y33" s="784"/>
      <c r="Z33" s="784"/>
      <c r="AA33" s="784">
        <v>433</v>
      </c>
      <c r="AB33" s="784"/>
      <c r="AC33" s="784"/>
      <c r="AD33" s="784"/>
      <c r="AE33" s="785"/>
      <c r="AF33" s="786">
        <v>2158</v>
      </c>
      <c r="AG33" s="787"/>
      <c r="AH33" s="787"/>
      <c r="AI33" s="787"/>
      <c r="AJ33" s="788"/>
      <c r="AK33" s="834">
        <v>136</v>
      </c>
      <c r="AL33" s="830"/>
      <c r="AM33" s="830"/>
      <c r="AN33" s="830"/>
      <c r="AO33" s="830"/>
      <c r="AP33" s="830">
        <v>15659</v>
      </c>
      <c r="AQ33" s="830"/>
      <c r="AR33" s="830"/>
      <c r="AS33" s="830"/>
      <c r="AT33" s="830"/>
      <c r="AU33" s="830">
        <v>172</v>
      </c>
      <c r="AV33" s="830"/>
      <c r="AW33" s="830"/>
      <c r="AX33" s="830"/>
      <c r="AY33" s="830"/>
      <c r="AZ33" s="831" t="s">
        <v>553</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4939</v>
      </c>
      <c r="R34" s="784"/>
      <c r="S34" s="784"/>
      <c r="T34" s="784"/>
      <c r="U34" s="784"/>
      <c r="V34" s="784">
        <v>4353</v>
      </c>
      <c r="W34" s="784"/>
      <c r="X34" s="784"/>
      <c r="Y34" s="784"/>
      <c r="Z34" s="784"/>
      <c r="AA34" s="784">
        <v>586</v>
      </c>
      <c r="AB34" s="784"/>
      <c r="AC34" s="784"/>
      <c r="AD34" s="784"/>
      <c r="AE34" s="785"/>
      <c r="AF34" s="786">
        <v>2066</v>
      </c>
      <c r="AG34" s="787"/>
      <c r="AH34" s="787"/>
      <c r="AI34" s="787"/>
      <c r="AJ34" s="788"/>
      <c r="AK34" s="834">
        <v>1381</v>
      </c>
      <c r="AL34" s="830"/>
      <c r="AM34" s="830"/>
      <c r="AN34" s="830"/>
      <c r="AO34" s="830"/>
      <c r="AP34" s="830">
        <v>16115</v>
      </c>
      <c r="AQ34" s="830"/>
      <c r="AR34" s="830"/>
      <c r="AS34" s="830"/>
      <c r="AT34" s="830"/>
      <c r="AU34" s="830">
        <v>8637</v>
      </c>
      <c r="AV34" s="830"/>
      <c r="AW34" s="830"/>
      <c r="AX34" s="830"/>
      <c r="AY34" s="830"/>
      <c r="AZ34" s="831" t="s">
        <v>553</v>
      </c>
      <c r="BA34" s="831"/>
      <c r="BB34" s="831"/>
      <c r="BC34" s="831"/>
      <c r="BD34" s="831"/>
      <c r="BE34" s="832" t="s">
        <v>395</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5177</v>
      </c>
      <c r="AG63" s="844"/>
      <c r="AH63" s="844"/>
      <c r="AI63" s="844"/>
      <c r="AJ63" s="845"/>
      <c r="AK63" s="846"/>
      <c r="AL63" s="841"/>
      <c r="AM63" s="841"/>
      <c r="AN63" s="841"/>
      <c r="AO63" s="841"/>
      <c r="AP63" s="844">
        <v>31773</v>
      </c>
      <c r="AQ63" s="844"/>
      <c r="AR63" s="844"/>
      <c r="AS63" s="844"/>
      <c r="AT63" s="844"/>
      <c r="AU63" s="844">
        <v>8810</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554</v>
      </c>
      <c r="C68" s="870"/>
      <c r="D68" s="870"/>
      <c r="E68" s="870"/>
      <c r="F68" s="870"/>
      <c r="G68" s="870"/>
      <c r="H68" s="870"/>
      <c r="I68" s="870"/>
      <c r="J68" s="870"/>
      <c r="K68" s="870"/>
      <c r="L68" s="870"/>
      <c r="M68" s="870"/>
      <c r="N68" s="870"/>
      <c r="O68" s="870"/>
      <c r="P68" s="871"/>
      <c r="Q68" s="872">
        <v>7141</v>
      </c>
      <c r="R68" s="866"/>
      <c r="S68" s="866"/>
      <c r="T68" s="866"/>
      <c r="U68" s="866"/>
      <c r="V68" s="866">
        <v>6656</v>
      </c>
      <c r="W68" s="866"/>
      <c r="X68" s="866"/>
      <c r="Y68" s="866"/>
      <c r="Z68" s="866"/>
      <c r="AA68" s="866">
        <v>485</v>
      </c>
      <c r="AB68" s="866"/>
      <c r="AC68" s="866"/>
      <c r="AD68" s="866"/>
      <c r="AE68" s="866"/>
      <c r="AF68" s="866">
        <v>416</v>
      </c>
      <c r="AG68" s="866"/>
      <c r="AH68" s="866"/>
      <c r="AI68" s="866"/>
      <c r="AJ68" s="866"/>
      <c r="AK68" s="866" t="s">
        <v>553</v>
      </c>
      <c r="AL68" s="866"/>
      <c r="AM68" s="866"/>
      <c r="AN68" s="866"/>
      <c r="AO68" s="866"/>
      <c r="AP68" s="866">
        <v>1376</v>
      </c>
      <c r="AQ68" s="866"/>
      <c r="AR68" s="866"/>
      <c r="AS68" s="866"/>
      <c r="AT68" s="866"/>
      <c r="AU68" s="866">
        <v>873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555</v>
      </c>
      <c r="C69" s="874"/>
      <c r="D69" s="874"/>
      <c r="E69" s="874"/>
      <c r="F69" s="874"/>
      <c r="G69" s="874"/>
      <c r="H69" s="874"/>
      <c r="I69" s="874"/>
      <c r="J69" s="874"/>
      <c r="K69" s="874"/>
      <c r="L69" s="874"/>
      <c r="M69" s="874"/>
      <c r="N69" s="874"/>
      <c r="O69" s="874"/>
      <c r="P69" s="875"/>
      <c r="Q69" s="876">
        <v>7189</v>
      </c>
      <c r="R69" s="830"/>
      <c r="S69" s="830"/>
      <c r="T69" s="830"/>
      <c r="U69" s="830"/>
      <c r="V69" s="830">
        <v>6969</v>
      </c>
      <c r="W69" s="830"/>
      <c r="X69" s="830"/>
      <c r="Y69" s="830"/>
      <c r="Z69" s="830"/>
      <c r="AA69" s="830">
        <v>220</v>
      </c>
      <c r="AB69" s="830"/>
      <c r="AC69" s="830"/>
      <c r="AD69" s="830"/>
      <c r="AE69" s="830"/>
      <c r="AF69" s="830">
        <v>220</v>
      </c>
      <c r="AG69" s="830"/>
      <c r="AH69" s="830"/>
      <c r="AI69" s="830"/>
      <c r="AJ69" s="830"/>
      <c r="AK69" s="830">
        <v>3820</v>
      </c>
      <c r="AL69" s="830"/>
      <c r="AM69" s="830"/>
      <c r="AN69" s="830"/>
      <c r="AO69" s="830"/>
      <c r="AP69" s="830">
        <v>350</v>
      </c>
      <c r="AQ69" s="830"/>
      <c r="AR69" s="830"/>
      <c r="AS69" s="830"/>
      <c r="AT69" s="830"/>
      <c r="AU69" s="830">
        <v>161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556</v>
      </c>
      <c r="C70" s="874"/>
      <c r="D70" s="874"/>
      <c r="E70" s="874"/>
      <c r="F70" s="874"/>
      <c r="G70" s="874"/>
      <c r="H70" s="874"/>
      <c r="I70" s="874"/>
      <c r="J70" s="874"/>
      <c r="K70" s="874"/>
      <c r="L70" s="874"/>
      <c r="M70" s="874"/>
      <c r="N70" s="874"/>
      <c r="O70" s="874"/>
      <c r="P70" s="875"/>
      <c r="Q70" s="876">
        <v>1410</v>
      </c>
      <c r="R70" s="830"/>
      <c r="S70" s="830"/>
      <c r="T70" s="830"/>
      <c r="U70" s="830"/>
      <c r="V70" s="830">
        <v>1418</v>
      </c>
      <c r="W70" s="830"/>
      <c r="X70" s="830"/>
      <c r="Y70" s="830"/>
      <c r="Z70" s="830"/>
      <c r="AA70" s="830">
        <v>-8</v>
      </c>
      <c r="AB70" s="830"/>
      <c r="AC70" s="830"/>
      <c r="AD70" s="830"/>
      <c r="AE70" s="830"/>
      <c r="AF70" s="830">
        <v>900</v>
      </c>
      <c r="AG70" s="830"/>
      <c r="AH70" s="830"/>
      <c r="AI70" s="830"/>
      <c r="AJ70" s="830"/>
      <c r="AK70" s="830" t="s">
        <v>553</v>
      </c>
      <c r="AL70" s="830"/>
      <c r="AM70" s="830"/>
      <c r="AN70" s="830"/>
      <c r="AO70" s="830"/>
      <c r="AP70" s="830">
        <v>2022</v>
      </c>
      <c r="AQ70" s="830"/>
      <c r="AR70" s="830"/>
      <c r="AS70" s="830"/>
      <c r="AT70" s="830"/>
      <c r="AU70" s="830">
        <v>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1536</v>
      </c>
      <c r="AG88" s="844"/>
      <c r="AH88" s="844"/>
      <c r="AI88" s="844"/>
      <c r="AJ88" s="844"/>
      <c r="AK88" s="841"/>
      <c r="AL88" s="841"/>
      <c r="AM88" s="841"/>
      <c r="AN88" s="841"/>
      <c r="AO88" s="841"/>
      <c r="AP88" s="844">
        <v>3748</v>
      </c>
      <c r="AQ88" s="844"/>
      <c r="AR88" s="844"/>
      <c r="AS88" s="844"/>
      <c r="AT88" s="844"/>
      <c r="AU88" s="844">
        <v>1034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47</v>
      </c>
      <c r="CS102" s="852"/>
      <c r="CT102" s="852"/>
      <c r="CU102" s="852"/>
      <c r="CV102" s="891"/>
      <c r="CW102" s="890">
        <v>24</v>
      </c>
      <c r="CX102" s="852"/>
      <c r="CY102" s="852"/>
      <c r="CZ102" s="852"/>
      <c r="DA102" s="891"/>
      <c r="DB102" s="890" t="s">
        <v>553</v>
      </c>
      <c r="DC102" s="852"/>
      <c r="DD102" s="852"/>
      <c r="DE102" s="852"/>
      <c r="DF102" s="891"/>
      <c r="DG102" s="890" t="s">
        <v>553</v>
      </c>
      <c r="DH102" s="852"/>
      <c r="DI102" s="852"/>
      <c r="DJ102" s="852"/>
      <c r="DK102" s="891"/>
      <c r="DL102" s="890" t="s">
        <v>553</v>
      </c>
      <c r="DM102" s="852"/>
      <c r="DN102" s="852"/>
      <c r="DO102" s="852"/>
      <c r="DP102" s="891"/>
      <c r="DQ102" s="890" t="s">
        <v>553</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8160390</v>
      </c>
      <c r="AB110" s="900"/>
      <c r="AC110" s="900"/>
      <c r="AD110" s="900"/>
      <c r="AE110" s="901"/>
      <c r="AF110" s="902">
        <v>8055803</v>
      </c>
      <c r="AG110" s="900"/>
      <c r="AH110" s="900"/>
      <c r="AI110" s="900"/>
      <c r="AJ110" s="901"/>
      <c r="AK110" s="902">
        <v>7820956</v>
      </c>
      <c r="AL110" s="900"/>
      <c r="AM110" s="900"/>
      <c r="AN110" s="900"/>
      <c r="AO110" s="901"/>
      <c r="AP110" s="903">
        <v>20.100000000000001</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73378583</v>
      </c>
      <c r="BR110" s="931"/>
      <c r="BS110" s="931"/>
      <c r="BT110" s="931"/>
      <c r="BU110" s="931"/>
      <c r="BV110" s="931">
        <v>68907779</v>
      </c>
      <c r="BW110" s="931"/>
      <c r="BX110" s="931"/>
      <c r="BY110" s="931"/>
      <c r="BZ110" s="931"/>
      <c r="CA110" s="931">
        <v>67100314</v>
      </c>
      <c r="CB110" s="931"/>
      <c r="CC110" s="931"/>
      <c r="CD110" s="931"/>
      <c r="CE110" s="931"/>
      <c r="CF110" s="944">
        <v>172.6</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5411194</v>
      </c>
      <c r="DH110" s="931"/>
      <c r="DI110" s="931"/>
      <c r="DJ110" s="931"/>
      <c r="DK110" s="931"/>
      <c r="DL110" s="931">
        <v>5101880</v>
      </c>
      <c r="DM110" s="931"/>
      <c r="DN110" s="931"/>
      <c r="DO110" s="931"/>
      <c r="DP110" s="931"/>
      <c r="DQ110" s="931">
        <v>4800542</v>
      </c>
      <c r="DR110" s="931"/>
      <c r="DS110" s="931"/>
      <c r="DT110" s="931"/>
      <c r="DU110" s="931"/>
      <c r="DV110" s="932">
        <v>12.3</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7138045</v>
      </c>
      <c r="BR111" s="926"/>
      <c r="BS111" s="926"/>
      <c r="BT111" s="926"/>
      <c r="BU111" s="926"/>
      <c r="BV111" s="926">
        <v>6475313</v>
      </c>
      <c r="BW111" s="926"/>
      <c r="BX111" s="926"/>
      <c r="BY111" s="926"/>
      <c r="BZ111" s="926"/>
      <c r="CA111" s="926">
        <v>6166214</v>
      </c>
      <c r="CB111" s="926"/>
      <c r="CC111" s="926"/>
      <c r="CD111" s="926"/>
      <c r="CE111" s="926"/>
      <c r="CF111" s="920">
        <v>15.9</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8434814</v>
      </c>
      <c r="BR112" s="926"/>
      <c r="BS112" s="926"/>
      <c r="BT112" s="926"/>
      <c r="BU112" s="926"/>
      <c r="BV112" s="926">
        <v>8605310</v>
      </c>
      <c r="BW112" s="926"/>
      <c r="BX112" s="926"/>
      <c r="BY112" s="926"/>
      <c r="BZ112" s="926"/>
      <c r="CA112" s="926">
        <v>8809729</v>
      </c>
      <c r="CB112" s="926"/>
      <c r="CC112" s="926"/>
      <c r="CD112" s="926"/>
      <c r="CE112" s="926"/>
      <c r="CF112" s="920">
        <v>22.7</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41464</v>
      </c>
      <c r="DH112" s="926"/>
      <c r="DI112" s="926"/>
      <c r="DJ112" s="926"/>
      <c r="DK112" s="926"/>
      <c r="DL112" s="926">
        <v>28484</v>
      </c>
      <c r="DM112" s="926"/>
      <c r="DN112" s="926"/>
      <c r="DO112" s="926"/>
      <c r="DP112" s="926"/>
      <c r="DQ112" s="926">
        <v>25804</v>
      </c>
      <c r="DR112" s="926"/>
      <c r="DS112" s="926"/>
      <c r="DT112" s="926"/>
      <c r="DU112" s="926"/>
      <c r="DV112" s="927">
        <v>0.1</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1003575</v>
      </c>
      <c r="AB113" s="938"/>
      <c r="AC113" s="938"/>
      <c r="AD113" s="938"/>
      <c r="AE113" s="939"/>
      <c r="AF113" s="940">
        <v>981299</v>
      </c>
      <c r="AG113" s="938"/>
      <c r="AH113" s="938"/>
      <c r="AI113" s="938"/>
      <c r="AJ113" s="939"/>
      <c r="AK113" s="940">
        <v>953568</v>
      </c>
      <c r="AL113" s="938"/>
      <c r="AM113" s="938"/>
      <c r="AN113" s="938"/>
      <c r="AO113" s="939"/>
      <c r="AP113" s="941">
        <v>2.5</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1393856</v>
      </c>
      <c r="BR113" s="926"/>
      <c r="BS113" s="926"/>
      <c r="BT113" s="926"/>
      <c r="BU113" s="926"/>
      <c r="BV113" s="926">
        <v>1281642</v>
      </c>
      <c r="BW113" s="926"/>
      <c r="BX113" s="926"/>
      <c r="BY113" s="926"/>
      <c r="BZ113" s="926"/>
      <c r="CA113" s="926">
        <v>1034370</v>
      </c>
      <c r="CB113" s="926"/>
      <c r="CC113" s="926"/>
      <c r="CD113" s="926"/>
      <c r="CE113" s="926"/>
      <c r="CF113" s="920">
        <v>2.7</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251281</v>
      </c>
      <c r="AB114" s="959"/>
      <c r="AC114" s="959"/>
      <c r="AD114" s="959"/>
      <c r="AE114" s="960"/>
      <c r="AF114" s="961">
        <v>250720</v>
      </c>
      <c r="AG114" s="959"/>
      <c r="AH114" s="959"/>
      <c r="AI114" s="959"/>
      <c r="AJ114" s="960"/>
      <c r="AK114" s="961">
        <v>282423</v>
      </c>
      <c r="AL114" s="959"/>
      <c r="AM114" s="959"/>
      <c r="AN114" s="959"/>
      <c r="AO114" s="960"/>
      <c r="AP114" s="962">
        <v>0.7</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7703242</v>
      </c>
      <c r="BR114" s="926"/>
      <c r="BS114" s="926"/>
      <c r="BT114" s="926"/>
      <c r="BU114" s="926"/>
      <c r="BV114" s="926">
        <v>7724105</v>
      </c>
      <c r="BW114" s="926"/>
      <c r="BX114" s="926"/>
      <c r="BY114" s="926"/>
      <c r="BZ114" s="926"/>
      <c r="CA114" s="926">
        <v>8402111</v>
      </c>
      <c r="CB114" s="926"/>
      <c r="CC114" s="926"/>
      <c r="CD114" s="926"/>
      <c r="CE114" s="926"/>
      <c r="CF114" s="920">
        <v>21.6</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648487</v>
      </c>
      <c r="AB115" s="938"/>
      <c r="AC115" s="938"/>
      <c r="AD115" s="938"/>
      <c r="AE115" s="939"/>
      <c r="AF115" s="940">
        <v>614802</v>
      </c>
      <c r="AG115" s="938"/>
      <c r="AH115" s="938"/>
      <c r="AI115" s="938"/>
      <c r="AJ115" s="939"/>
      <c r="AK115" s="940">
        <v>585287</v>
      </c>
      <c r="AL115" s="938"/>
      <c r="AM115" s="938"/>
      <c r="AN115" s="938"/>
      <c r="AO115" s="939"/>
      <c r="AP115" s="941">
        <v>1.5</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92803</v>
      </c>
      <c r="DH115" s="959"/>
      <c r="DI115" s="959"/>
      <c r="DJ115" s="959"/>
      <c r="DK115" s="960"/>
      <c r="DL115" s="961">
        <v>7244</v>
      </c>
      <c r="DM115" s="959"/>
      <c r="DN115" s="959"/>
      <c r="DO115" s="959"/>
      <c r="DP115" s="960"/>
      <c r="DQ115" s="961">
        <v>7239</v>
      </c>
      <c r="DR115" s="959"/>
      <c r="DS115" s="959"/>
      <c r="DT115" s="959"/>
      <c r="DU115" s="960"/>
      <c r="DV115" s="962">
        <v>0</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9</v>
      </c>
      <c r="AB116" s="959"/>
      <c r="AC116" s="959"/>
      <c r="AD116" s="959"/>
      <c r="AE116" s="960"/>
      <c r="AF116" s="961">
        <v>1125</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962250</v>
      </c>
      <c r="DH116" s="959"/>
      <c r="DI116" s="959"/>
      <c r="DJ116" s="959"/>
      <c r="DK116" s="960"/>
      <c r="DL116" s="961">
        <v>861124</v>
      </c>
      <c r="DM116" s="959"/>
      <c r="DN116" s="959"/>
      <c r="DO116" s="959"/>
      <c r="DP116" s="960"/>
      <c r="DQ116" s="961">
        <v>943097</v>
      </c>
      <c r="DR116" s="959"/>
      <c r="DS116" s="959"/>
      <c r="DT116" s="959"/>
      <c r="DU116" s="960"/>
      <c r="DV116" s="962">
        <v>2.4</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10063742</v>
      </c>
      <c r="AB117" s="979"/>
      <c r="AC117" s="979"/>
      <c r="AD117" s="979"/>
      <c r="AE117" s="980"/>
      <c r="AF117" s="981">
        <v>9903749</v>
      </c>
      <c r="AG117" s="979"/>
      <c r="AH117" s="979"/>
      <c r="AI117" s="979"/>
      <c r="AJ117" s="980"/>
      <c r="AK117" s="981">
        <v>9642234</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332355</v>
      </c>
      <c r="AB119" s="900"/>
      <c r="AC119" s="900"/>
      <c r="AD119" s="900"/>
      <c r="AE119" s="901"/>
      <c r="AF119" s="902">
        <v>332332</v>
      </c>
      <c r="AG119" s="900"/>
      <c r="AH119" s="900"/>
      <c r="AI119" s="900"/>
      <c r="AJ119" s="901"/>
      <c r="AK119" s="902">
        <v>332559</v>
      </c>
      <c r="AL119" s="900"/>
      <c r="AM119" s="900"/>
      <c r="AN119" s="900"/>
      <c r="AO119" s="901"/>
      <c r="AP119" s="903">
        <v>0.9</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98048540</v>
      </c>
      <c r="BR119" s="1000"/>
      <c r="BS119" s="1000"/>
      <c r="BT119" s="1000"/>
      <c r="BU119" s="1000"/>
      <c r="BV119" s="1000">
        <v>92994149</v>
      </c>
      <c r="BW119" s="1000"/>
      <c r="BX119" s="1000"/>
      <c r="BY119" s="1000"/>
      <c r="BZ119" s="1000"/>
      <c r="CA119" s="1000">
        <v>91512738</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630334</v>
      </c>
      <c r="DH119" s="986"/>
      <c r="DI119" s="986"/>
      <c r="DJ119" s="986"/>
      <c r="DK119" s="987"/>
      <c r="DL119" s="985">
        <v>476581</v>
      </c>
      <c r="DM119" s="986"/>
      <c r="DN119" s="986"/>
      <c r="DO119" s="986"/>
      <c r="DP119" s="987"/>
      <c r="DQ119" s="985">
        <v>389532</v>
      </c>
      <c r="DR119" s="986"/>
      <c r="DS119" s="986"/>
      <c r="DT119" s="986"/>
      <c r="DU119" s="987"/>
      <c r="DV119" s="988">
        <v>1</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16498126</v>
      </c>
      <c r="BR120" s="931"/>
      <c r="BS120" s="931"/>
      <c r="BT120" s="931"/>
      <c r="BU120" s="931"/>
      <c r="BV120" s="931">
        <v>19942240</v>
      </c>
      <c r="BW120" s="931"/>
      <c r="BX120" s="931"/>
      <c r="BY120" s="931"/>
      <c r="BZ120" s="931"/>
      <c r="CA120" s="931">
        <v>24867769</v>
      </c>
      <c r="CB120" s="931"/>
      <c r="CC120" s="931"/>
      <c r="CD120" s="931"/>
      <c r="CE120" s="931"/>
      <c r="CF120" s="944">
        <v>64</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8287337</v>
      </c>
      <c r="DH120" s="931"/>
      <c r="DI120" s="931"/>
      <c r="DJ120" s="931"/>
      <c r="DK120" s="931"/>
      <c r="DL120" s="931">
        <v>8445552</v>
      </c>
      <c r="DM120" s="931"/>
      <c r="DN120" s="931"/>
      <c r="DO120" s="931"/>
      <c r="DP120" s="931"/>
      <c r="DQ120" s="931">
        <v>8637485</v>
      </c>
      <c r="DR120" s="931"/>
      <c r="DS120" s="931"/>
      <c r="DT120" s="931"/>
      <c r="DU120" s="931"/>
      <c r="DV120" s="932">
        <v>22.2</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17314</v>
      </c>
      <c r="AB121" s="959"/>
      <c r="AC121" s="959"/>
      <c r="AD121" s="959"/>
      <c r="AE121" s="960"/>
      <c r="AF121" s="961">
        <v>14673</v>
      </c>
      <c r="AG121" s="959"/>
      <c r="AH121" s="959"/>
      <c r="AI121" s="959"/>
      <c r="AJ121" s="960"/>
      <c r="AK121" s="961">
        <v>3732</v>
      </c>
      <c r="AL121" s="959"/>
      <c r="AM121" s="959"/>
      <c r="AN121" s="959"/>
      <c r="AO121" s="960"/>
      <c r="AP121" s="962">
        <v>0</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19947894</v>
      </c>
      <c r="BR121" s="926"/>
      <c r="BS121" s="926"/>
      <c r="BT121" s="926"/>
      <c r="BU121" s="926"/>
      <c r="BV121" s="926">
        <v>19761145</v>
      </c>
      <c r="BW121" s="926"/>
      <c r="BX121" s="926"/>
      <c r="BY121" s="926"/>
      <c r="BZ121" s="926"/>
      <c r="CA121" s="926">
        <v>20673245</v>
      </c>
      <c r="CB121" s="926"/>
      <c r="CC121" s="926"/>
      <c r="CD121" s="926"/>
      <c r="CE121" s="926"/>
      <c r="CF121" s="920">
        <v>53.2</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147477</v>
      </c>
      <c r="DH121" s="926"/>
      <c r="DI121" s="926"/>
      <c r="DJ121" s="926"/>
      <c r="DK121" s="926"/>
      <c r="DL121" s="926">
        <v>159758</v>
      </c>
      <c r="DM121" s="926"/>
      <c r="DN121" s="926"/>
      <c r="DO121" s="926"/>
      <c r="DP121" s="926"/>
      <c r="DQ121" s="926">
        <v>172244</v>
      </c>
      <c r="DR121" s="926"/>
      <c r="DS121" s="926"/>
      <c r="DT121" s="926"/>
      <c r="DU121" s="926"/>
      <c r="DV121" s="927">
        <v>0.4</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47264870</v>
      </c>
      <c r="BR122" s="1000"/>
      <c r="BS122" s="1000"/>
      <c r="BT122" s="1000"/>
      <c r="BU122" s="1000"/>
      <c r="BV122" s="1000">
        <v>44774402</v>
      </c>
      <c r="BW122" s="1000"/>
      <c r="BX122" s="1000"/>
      <c r="BY122" s="1000"/>
      <c r="BZ122" s="1000"/>
      <c r="CA122" s="1000">
        <v>41952754</v>
      </c>
      <c r="CB122" s="1000"/>
      <c r="CC122" s="1000"/>
      <c r="CD122" s="1000"/>
      <c r="CE122" s="1000"/>
      <c r="CF122" s="1017">
        <v>107.9</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116599</v>
      </c>
      <c r="AB123" s="959"/>
      <c r="AC123" s="959"/>
      <c r="AD123" s="959"/>
      <c r="AE123" s="960"/>
      <c r="AF123" s="961">
        <v>109822</v>
      </c>
      <c r="AG123" s="959"/>
      <c r="AH123" s="959"/>
      <c r="AI123" s="959"/>
      <c r="AJ123" s="960"/>
      <c r="AK123" s="961">
        <v>102960</v>
      </c>
      <c r="AL123" s="959"/>
      <c r="AM123" s="959"/>
      <c r="AN123" s="959"/>
      <c r="AO123" s="960"/>
      <c r="AP123" s="962">
        <v>0.3</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83710890</v>
      </c>
      <c r="BR123" s="1064"/>
      <c r="BS123" s="1064"/>
      <c r="BT123" s="1064"/>
      <c r="BU123" s="1064"/>
      <c r="BV123" s="1064">
        <v>84477787</v>
      </c>
      <c r="BW123" s="1064"/>
      <c r="BX123" s="1064"/>
      <c r="BY123" s="1064"/>
      <c r="BZ123" s="1064"/>
      <c r="CA123" s="1064">
        <v>87493768</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38</v>
      </c>
      <c r="BR124" s="1027"/>
      <c r="BS124" s="1027"/>
      <c r="BT124" s="1027"/>
      <c r="BU124" s="1027"/>
      <c r="BV124" s="1027">
        <v>22.2</v>
      </c>
      <c r="BW124" s="1027"/>
      <c r="BX124" s="1027"/>
      <c r="BY124" s="1027"/>
      <c r="BZ124" s="1027"/>
      <c r="CA124" s="1027">
        <v>10.3</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181245</v>
      </c>
      <c r="AB126" s="959"/>
      <c r="AC126" s="959"/>
      <c r="AD126" s="959"/>
      <c r="AE126" s="960"/>
      <c r="AF126" s="961">
        <v>157226</v>
      </c>
      <c r="AG126" s="959"/>
      <c r="AH126" s="959"/>
      <c r="AI126" s="959"/>
      <c r="AJ126" s="960"/>
      <c r="AK126" s="961">
        <v>145452</v>
      </c>
      <c r="AL126" s="959"/>
      <c r="AM126" s="959"/>
      <c r="AN126" s="959"/>
      <c r="AO126" s="960"/>
      <c r="AP126" s="962">
        <v>0.4</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974</v>
      </c>
      <c r="AB127" s="959"/>
      <c r="AC127" s="959"/>
      <c r="AD127" s="959"/>
      <c r="AE127" s="960"/>
      <c r="AF127" s="961">
        <v>749</v>
      </c>
      <c r="AG127" s="959"/>
      <c r="AH127" s="959"/>
      <c r="AI127" s="959"/>
      <c r="AJ127" s="960"/>
      <c r="AK127" s="961">
        <v>584</v>
      </c>
      <c r="AL127" s="959"/>
      <c r="AM127" s="959"/>
      <c r="AN127" s="959"/>
      <c r="AO127" s="960"/>
      <c r="AP127" s="962">
        <v>0</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2281291</v>
      </c>
      <c r="AB128" s="1046"/>
      <c r="AC128" s="1046"/>
      <c r="AD128" s="1046"/>
      <c r="AE128" s="1047"/>
      <c r="AF128" s="1048">
        <v>2282967</v>
      </c>
      <c r="AG128" s="1046"/>
      <c r="AH128" s="1046"/>
      <c r="AI128" s="1046"/>
      <c r="AJ128" s="1047"/>
      <c r="AK128" s="1048">
        <v>2290470</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121</v>
      </c>
      <c r="BG128" s="1053"/>
      <c r="BH128" s="1053"/>
      <c r="BI128" s="1053"/>
      <c r="BJ128" s="1053"/>
      <c r="BK128" s="1053"/>
      <c r="BL128" s="1054"/>
      <c r="BM128" s="1052">
        <v>11.38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42285624</v>
      </c>
      <c r="AB129" s="959"/>
      <c r="AC129" s="959"/>
      <c r="AD129" s="959"/>
      <c r="AE129" s="960"/>
      <c r="AF129" s="961">
        <v>42662066</v>
      </c>
      <c r="AG129" s="959"/>
      <c r="AH129" s="959"/>
      <c r="AI129" s="959"/>
      <c r="AJ129" s="960"/>
      <c r="AK129" s="961">
        <v>43103884</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121</v>
      </c>
      <c r="BG129" s="1067"/>
      <c r="BH129" s="1067"/>
      <c r="BI129" s="1067"/>
      <c r="BJ129" s="1067"/>
      <c r="BK129" s="1067"/>
      <c r="BL129" s="1068"/>
      <c r="BM129" s="1066">
        <v>16.38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4644566</v>
      </c>
      <c r="AB130" s="959"/>
      <c r="AC130" s="959"/>
      <c r="AD130" s="959"/>
      <c r="AE130" s="960"/>
      <c r="AF130" s="961">
        <v>4445079</v>
      </c>
      <c r="AG130" s="959"/>
      <c r="AH130" s="959"/>
      <c r="AI130" s="959"/>
      <c r="AJ130" s="960"/>
      <c r="AK130" s="961">
        <v>4224629</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8.1999999999999993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37641058</v>
      </c>
      <c r="AB131" s="986"/>
      <c r="AC131" s="986"/>
      <c r="AD131" s="986"/>
      <c r="AE131" s="987"/>
      <c r="AF131" s="985">
        <v>38216987</v>
      </c>
      <c r="AG131" s="986"/>
      <c r="AH131" s="986"/>
      <c r="AI131" s="986"/>
      <c r="AJ131" s="987"/>
      <c r="AK131" s="985">
        <v>38879255</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v>10.3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8.3363359999999993</v>
      </c>
      <c r="AB132" s="1097"/>
      <c r="AC132" s="1097"/>
      <c r="AD132" s="1097"/>
      <c r="AE132" s="1098"/>
      <c r="AF132" s="1099">
        <v>8.3096630000000005</v>
      </c>
      <c r="AG132" s="1097"/>
      <c r="AH132" s="1097"/>
      <c r="AI132" s="1097"/>
      <c r="AJ132" s="1098"/>
      <c r="AK132" s="1099">
        <v>8.0431969999999993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8.3000000000000007</v>
      </c>
      <c r="AB133" s="1080"/>
      <c r="AC133" s="1080"/>
      <c r="AD133" s="1080"/>
      <c r="AE133" s="1081"/>
      <c r="AF133" s="1079">
        <v>8.1999999999999993</v>
      </c>
      <c r="AG133" s="1080"/>
      <c r="AH133" s="1080"/>
      <c r="AI133" s="1080"/>
      <c r="AJ133" s="1081"/>
      <c r="AK133" s="1079">
        <v>8.1999999999999993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3B6eYB+XO15URp49A4l2RdCL+WxHoCYbUGLl03/4ByCnDWCbZI9XfCJKwqvMlHHXOwNUo2zYXdMHlnqFJbbMw==" saltValue="lIYczwlhLRSTnnHLA5ozd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uvrEaJFN9bDj6ei2pGSLinj+5gCN8L8uhsGmGIZze6N4Tqzk4nUwabHmEF2mmcfactnLsoJy3psQ6OtTLNV9Lw==" saltValue="rb/1gXEcdPJgQEdfnRPm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eebvC0VNN4Tyw0I/5pnhQYOyarVRpz4jd4RmuSmRl4ZxWuLdABwvf0zAVXXqJgtoiSN5HM/uKT71hsXqKrZ5A==" saltValue="C7rAX+7NUpq/aemsK5nKL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6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11764891</v>
      </c>
      <c r="AP9" s="269">
        <v>73160</v>
      </c>
      <c r="AQ9" s="270">
        <v>74978</v>
      </c>
      <c r="AR9" s="271">
        <v>-2.4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485837</v>
      </c>
      <c r="AP10" s="272">
        <v>3021</v>
      </c>
      <c r="AQ10" s="273">
        <v>4925</v>
      </c>
      <c r="AR10" s="274">
        <v>-38.700000000000003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41146</v>
      </c>
      <c r="AP11" s="272">
        <v>256</v>
      </c>
      <c r="AQ11" s="273">
        <v>329</v>
      </c>
      <c r="AR11" s="274">
        <v>-22.2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449398</v>
      </c>
      <c r="AP13" s="272">
        <v>2795</v>
      </c>
      <c r="AQ13" s="273">
        <v>3232</v>
      </c>
      <c r="AR13" s="274">
        <v>-13.5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293056</v>
      </c>
      <c r="AP14" s="272">
        <v>1822</v>
      </c>
      <c r="AQ14" s="273">
        <v>1400</v>
      </c>
      <c r="AR14" s="274">
        <v>30.1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-392907</v>
      </c>
      <c r="AP15" s="272">
        <v>-2443</v>
      </c>
      <c r="AQ15" s="273">
        <v>-4947</v>
      </c>
      <c r="AR15" s="274">
        <v>-50.6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12641421</v>
      </c>
      <c r="AP16" s="272">
        <v>78611</v>
      </c>
      <c r="AQ16" s="273">
        <v>79918</v>
      </c>
      <c r="AR16" s="274">
        <v>-1.6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7.36</v>
      </c>
      <c r="AP21" s="286">
        <v>7.37</v>
      </c>
      <c r="AQ21" s="287">
        <v>-0.01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99.1</v>
      </c>
      <c r="AP22" s="291">
        <v>97.2</v>
      </c>
      <c r="AQ22" s="292">
        <v>1.9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7820956</v>
      </c>
      <c r="AP32" s="300">
        <v>48635</v>
      </c>
      <c r="AQ32" s="301">
        <v>48558</v>
      </c>
      <c r="AR32" s="302">
        <v>0.2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953568</v>
      </c>
      <c r="AP35" s="300">
        <v>5930</v>
      </c>
      <c r="AQ35" s="301">
        <v>6904</v>
      </c>
      <c r="AR35" s="302">
        <v>-14.1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282423</v>
      </c>
      <c r="AP36" s="300">
        <v>1756</v>
      </c>
      <c r="AQ36" s="301">
        <v>1376</v>
      </c>
      <c r="AR36" s="302">
        <v>27.6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585287</v>
      </c>
      <c r="AP37" s="300">
        <v>3640</v>
      </c>
      <c r="AQ37" s="301">
        <v>1328</v>
      </c>
      <c r="AR37" s="302">
        <v>174.1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t="s">
        <v>489</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-2290470</v>
      </c>
      <c r="AP39" s="300">
        <v>-14243</v>
      </c>
      <c r="AQ39" s="301">
        <v>-8467</v>
      </c>
      <c r="AR39" s="302">
        <v>68.2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-4224629</v>
      </c>
      <c r="AP40" s="300">
        <v>-26271</v>
      </c>
      <c r="AQ40" s="301">
        <v>-33270</v>
      </c>
      <c r="AR40" s="302">
        <v>-21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3127135</v>
      </c>
      <c r="AP41" s="300">
        <v>19446</v>
      </c>
      <c r="AQ41" s="301">
        <v>16430</v>
      </c>
      <c r="AR41" s="302">
        <v>18.399999999999999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7726293</v>
      </c>
      <c r="AN51" s="322">
        <v>46637</v>
      </c>
      <c r="AO51" s="323">
        <v>-15.1</v>
      </c>
      <c r="AP51" s="324">
        <v>42898</v>
      </c>
      <c r="AQ51" s="325">
        <v>-16</v>
      </c>
      <c r="AR51" s="326">
        <v>0.9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2176660</v>
      </c>
      <c r="AN52" s="330">
        <v>13139</v>
      </c>
      <c r="AO52" s="331">
        <v>20.3</v>
      </c>
      <c r="AP52" s="332">
        <v>21022</v>
      </c>
      <c r="AQ52" s="333">
        <v>-10.1</v>
      </c>
      <c r="AR52" s="334">
        <v>30.4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8810466</v>
      </c>
      <c r="AN53" s="322">
        <v>53382</v>
      </c>
      <c r="AO53" s="323">
        <v>14.5</v>
      </c>
      <c r="AP53" s="324">
        <v>57604</v>
      </c>
      <c r="AQ53" s="325">
        <v>34.299999999999997</v>
      </c>
      <c r="AR53" s="326">
        <v>-19.8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3042033</v>
      </c>
      <c r="AN54" s="330">
        <v>18431</v>
      </c>
      <c r="AO54" s="331">
        <v>40.299999999999997</v>
      </c>
      <c r="AP54" s="332">
        <v>25635</v>
      </c>
      <c r="AQ54" s="333">
        <v>21.9</v>
      </c>
      <c r="AR54" s="334">
        <v>18.399999999999999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5261393</v>
      </c>
      <c r="AN55" s="322">
        <v>32079</v>
      </c>
      <c r="AO55" s="323">
        <v>-39.9</v>
      </c>
      <c r="AP55" s="324">
        <v>58103</v>
      </c>
      <c r="AQ55" s="325">
        <v>0.9</v>
      </c>
      <c r="AR55" s="326">
        <v>-40.799999999999997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1988462</v>
      </c>
      <c r="AN56" s="330">
        <v>12124</v>
      </c>
      <c r="AO56" s="331">
        <v>-34.200000000000003</v>
      </c>
      <c r="AP56" s="332">
        <v>25241</v>
      </c>
      <c r="AQ56" s="333">
        <v>-1.5</v>
      </c>
      <c r="AR56" s="334">
        <v>-32.700000000000003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6474019</v>
      </c>
      <c r="AN57" s="322">
        <v>39850</v>
      </c>
      <c r="AO57" s="323">
        <v>24.2</v>
      </c>
      <c r="AP57" s="324">
        <v>56415</v>
      </c>
      <c r="AQ57" s="325">
        <v>-2.9</v>
      </c>
      <c r="AR57" s="326">
        <v>27.1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2933640</v>
      </c>
      <c r="AN58" s="330">
        <v>18058</v>
      </c>
      <c r="AO58" s="331">
        <v>48.9</v>
      </c>
      <c r="AP58" s="332">
        <v>22190</v>
      </c>
      <c r="AQ58" s="333">
        <v>-12.1</v>
      </c>
      <c r="AR58" s="334">
        <v>61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9506101</v>
      </c>
      <c r="AN59" s="322">
        <v>59114</v>
      </c>
      <c r="AO59" s="323">
        <v>48.3</v>
      </c>
      <c r="AP59" s="324">
        <v>75407</v>
      </c>
      <c r="AQ59" s="325">
        <v>33.700000000000003</v>
      </c>
      <c r="AR59" s="326">
        <v>14.6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4869564</v>
      </c>
      <c r="AN60" s="330">
        <v>30281</v>
      </c>
      <c r="AO60" s="331">
        <v>67.7</v>
      </c>
      <c r="AP60" s="332">
        <v>32364</v>
      </c>
      <c r="AQ60" s="333">
        <v>45.8</v>
      </c>
      <c r="AR60" s="334">
        <v>21.9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7555654</v>
      </c>
      <c r="AN61" s="337">
        <v>46212</v>
      </c>
      <c r="AO61" s="338">
        <v>6.4</v>
      </c>
      <c r="AP61" s="339">
        <v>58085</v>
      </c>
      <c r="AQ61" s="340">
        <v>10</v>
      </c>
      <c r="AR61" s="326">
        <v>-3.6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3002072</v>
      </c>
      <c r="AN62" s="330">
        <v>18407</v>
      </c>
      <c r="AO62" s="331">
        <v>28.6</v>
      </c>
      <c r="AP62" s="332">
        <v>25290</v>
      </c>
      <c r="AQ62" s="333">
        <v>8.8000000000000007</v>
      </c>
      <c r="AR62" s="334">
        <v>19.8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5F9FcLnXmvB0hPve7yJmr/n1sYVtxSbyOBvjxhs/gmsEbnBzX70XqAwKE4iJBv/e5aWKFhvMeOms7liYv9JUlA==" saltValue="VEwy1ZPxdU/Lsl8md+dt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ZHHuKqNREnQIt7/o/3snk8zSDxEs55+1ZVMV6fv0gJIEGMh/6ZPppvqZBoPzOtNz2qWzbJWPK0qwzIzPawe5cg==" saltValue="BpUIAU8b8jDGgvBTi8E1m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PERh5M7QaTDeeuNPxRWNLEWcgO6p31Zp7Vx7uR0BpuGtPwRN2mtU3u2UXtsdx0h2F7Bw6RGoweXa47Ukuo7Xow==" saltValue="oUOyx7H8fgGQ/YJ3y4gQu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2.5</v>
      </c>
      <c r="G47" s="12">
        <v>3.91</v>
      </c>
      <c r="H47" s="12">
        <v>6.88</v>
      </c>
      <c r="I47" s="12">
        <v>9.5299999999999994</v>
      </c>
      <c r="J47" s="13">
        <v>12.11</v>
      </c>
    </row>
    <row r="48" spans="2:10" ht="57.75" customHeight="1" x14ac:dyDescent="0.15">
      <c r="B48" s="14"/>
      <c r="C48" s="1141" t="s">
        <v>4</v>
      </c>
      <c r="D48" s="1141"/>
      <c r="E48" s="1142"/>
      <c r="F48" s="15">
        <v>3.05</v>
      </c>
      <c r="G48" s="16">
        <v>5.25</v>
      </c>
      <c r="H48" s="16">
        <v>4.76</v>
      </c>
      <c r="I48" s="16">
        <v>3.4</v>
      </c>
      <c r="J48" s="17">
        <v>3</v>
      </c>
    </row>
    <row r="49" spans="2:10" ht="57.75" customHeight="1" thickBot="1" x14ac:dyDescent="0.2">
      <c r="B49" s="18"/>
      <c r="C49" s="1143" t="s">
        <v>5</v>
      </c>
      <c r="D49" s="1143"/>
      <c r="E49" s="1144"/>
      <c r="F49" s="19">
        <v>2.63</v>
      </c>
      <c r="G49" s="20">
        <v>3.77</v>
      </c>
      <c r="H49" s="20">
        <v>2.33</v>
      </c>
      <c r="I49" s="20">
        <v>1.39</v>
      </c>
      <c r="J49" s="21">
        <v>2.31</v>
      </c>
    </row>
    <row r="50" spans="2:10" x14ac:dyDescent="0.15"/>
  </sheetData>
  <sheetProtection algorithmName="SHA-512" hashValue="aC3/dLjjjTEFBZvYI/KDNT7nhoYu4ft+3B0qzWcmCwswZK3T2w56+qJ2lAPYh6FoNhdx2QXJTCDHIcSXjnu9RA==" saltValue="9MBhkRVmhcbAkZD9Wc0c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2026-03-10T00:46:46Z</cp:lastPrinted>
  <dcterms:created xsi:type="dcterms:W3CDTF">2026-02-23T03:52:05Z</dcterms:created>
  <dcterms:modified xsi:type="dcterms:W3CDTF">2026-03-18T08:13:13Z</dcterms:modified>
</cp:coreProperties>
</file>