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B02_緑化推進事業\05_緑化協議\00_条例・制度\新制度\手引書等\"/>
    </mc:Choice>
  </mc:AlternateContent>
  <bookViews>
    <workbookView xWindow="0" yWindow="0" windowWidth="19200" windowHeight="7110"/>
  </bookViews>
  <sheets>
    <sheet name="緑化計算表" sheetId="1" r:id="rId1"/>
  </sheets>
  <definedNames>
    <definedName name="_xlnm.Print_Area" localSheetId="0">緑化計算表!$A$1:$H$27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6" i="1" l="1"/>
  <c r="F15" i="1"/>
  <c r="F14" i="1"/>
  <c r="F24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F13" i="1" l="1"/>
  <c r="G4" i="1" l="1"/>
  <c r="F17" i="1" l="1"/>
  <c r="F23" i="1"/>
  <c r="F22" i="1"/>
  <c r="F21" i="1"/>
  <c r="F20" i="1"/>
  <c r="F19" i="1"/>
  <c r="F12" i="1"/>
  <c r="F11" i="1"/>
  <c r="F25" i="1" l="1"/>
  <c r="F26" i="1" s="1"/>
  <c r="F27" i="1" s="1"/>
  <c r="J27" i="1" l="1"/>
</calcChain>
</file>

<file path=xl/sharedStrings.xml><?xml version="1.0" encoding="utf-8"?>
<sst xmlns="http://schemas.openxmlformats.org/spreadsheetml/2006/main" count="49" uniqueCount="39">
  <si>
    <t>敷地面積</t>
    <rPh sb="0" eb="2">
      <t>シキチ</t>
    </rPh>
    <rPh sb="2" eb="4">
      <t>メンセキ</t>
    </rPh>
    <phoneticPr fontId="2"/>
  </si>
  <si>
    <t>建ぺい率</t>
    <rPh sb="0" eb="1">
      <t>ケン</t>
    </rPh>
    <rPh sb="3" eb="4">
      <t>リツ</t>
    </rPh>
    <phoneticPr fontId="2"/>
  </si>
  <si>
    <t>市街化区域</t>
  </si>
  <si>
    <t>実本数</t>
  </si>
  <si>
    <t>内訳</t>
  </si>
  <si>
    <t>通常本数</t>
  </si>
  <si>
    <t>2倍本数</t>
  </si>
  <si>
    <t>（新植）</t>
  </si>
  <si>
    <t>（既植）</t>
  </si>
  <si>
    <t>低木</t>
  </si>
  <si>
    <t>小低木</t>
  </si>
  <si>
    <t>ほふく性小低木/つる性木本/草本</t>
  </si>
  <si>
    <t>芝生/ツタ /花壇/菜園</t>
  </si>
  <si>
    <t>ﾌﾗﾜｰﾎﾟｯﾄ/置鉢</t>
  </si>
  <si>
    <t>屋上緑化/壁面緑化</t>
  </si>
  <si>
    <t>緑化補助資材</t>
  </si>
  <si>
    <t>池/水流/庭石</t>
  </si>
  <si>
    <t>緑化基準（高中木）</t>
    <rPh sb="0" eb="2">
      <t>リョクカ</t>
    </rPh>
    <rPh sb="2" eb="4">
      <t>キジュン</t>
    </rPh>
    <rPh sb="5" eb="6">
      <t>コウ</t>
    </rPh>
    <rPh sb="6" eb="8">
      <t>チュウボク</t>
    </rPh>
    <phoneticPr fontId="2"/>
  </si>
  <si>
    <t>高中木</t>
    <rPh sb="1" eb="2">
      <t>チュウ</t>
    </rPh>
    <phoneticPr fontId="2"/>
  </si>
  <si>
    <t>)</t>
    <phoneticPr fontId="2"/>
  </si>
  <si>
    <t>対象区域</t>
    <rPh sb="0" eb="2">
      <t>タイショウ</t>
    </rPh>
    <rPh sb="2" eb="4">
      <t>クイキ</t>
    </rPh>
    <phoneticPr fontId="2"/>
  </si>
  <si>
    <t>３種類以上の緑化または樹種</t>
    <phoneticPr fontId="2"/>
  </si>
  <si>
    <t>合　計</t>
    <rPh sb="0" eb="1">
      <t>ゴウ</t>
    </rPh>
    <rPh sb="2" eb="3">
      <t>ケイ</t>
    </rPh>
    <phoneticPr fontId="2"/>
  </si>
  <si>
    <t>緑 化 計 算 表</t>
    <rPh sb="0" eb="1">
      <t>ミドリ</t>
    </rPh>
    <rPh sb="2" eb="3">
      <t>カ</t>
    </rPh>
    <rPh sb="4" eb="5">
      <t>ケイ</t>
    </rPh>
    <rPh sb="6" eb="7">
      <t>サン</t>
    </rPh>
    <rPh sb="8" eb="9">
      <t>ヒョウ</t>
    </rPh>
    <phoneticPr fontId="2"/>
  </si>
  <si>
    <t>（　緑化基準対比：</t>
    <rPh sb="2" eb="4">
      <t>リョクカ</t>
    </rPh>
    <rPh sb="4" eb="6">
      <t>キジュン</t>
    </rPh>
    <rPh sb="6" eb="8">
      <t>タイヒ</t>
    </rPh>
    <phoneticPr fontId="2"/>
  </si>
  <si>
    <t>高中木換算（計算式）</t>
    <phoneticPr fontId="2"/>
  </si>
  <si>
    <t>2本</t>
    <rPh sb="1" eb="2">
      <t>ホン</t>
    </rPh>
    <phoneticPr fontId="2"/>
  </si>
  <si>
    <t>高中木
換算本数</t>
    <rPh sb="0" eb="1">
      <t>コウ</t>
    </rPh>
    <rPh sb="1" eb="3">
      <t>チュウボク</t>
    </rPh>
    <phoneticPr fontId="2"/>
  </si>
  <si>
    <t>10本</t>
    <rPh sb="2" eb="3">
      <t>ホン</t>
    </rPh>
    <phoneticPr fontId="2"/>
  </si>
  <si>
    <t>10㎡</t>
    <phoneticPr fontId="2"/>
  </si>
  <si>
    <t>2個</t>
    <rPh sb="1" eb="2">
      <t>コ</t>
    </rPh>
    <phoneticPr fontId="2"/>
  </si>
  <si>
    <t>10㎡</t>
    <phoneticPr fontId="2"/>
  </si>
  <si>
    <t>10㎡</t>
    <phoneticPr fontId="2"/>
  </si>
  <si>
    <t>　（※1.2倍加算）</t>
    <rPh sb="6" eb="7">
      <t>バイ</t>
    </rPh>
    <rPh sb="7" eb="9">
      <t>カサン</t>
    </rPh>
    <phoneticPr fontId="2"/>
  </si>
  <si>
    <t>＜緑化数量の加算＞</t>
    <rPh sb="1" eb="3">
      <t>リョクカ</t>
    </rPh>
    <rPh sb="3" eb="5">
      <t>スウリョウ</t>
    </rPh>
    <rPh sb="6" eb="8">
      <t>カサン</t>
    </rPh>
    <phoneticPr fontId="2"/>
  </si>
  <si>
    <t>＜緑化基準計算式＞
(1)市街化区域　　：敷地面積×（1-建ぺい率）×30％／10㎡（本）
(2)市街化調整区域：敷地面積×（1-建ぺい率）×35％／10㎡（本）
(3)都市計画区域外：敷地面積×（1- 50% ）×35％／10㎡（本）</t>
    <rPh sb="1" eb="3">
      <t>リョクカ</t>
    </rPh>
    <rPh sb="3" eb="5">
      <t>キジュン</t>
    </rPh>
    <rPh sb="5" eb="8">
      <t>ケイサンシキ</t>
    </rPh>
    <rPh sb="13" eb="16">
      <t>シガイカ</t>
    </rPh>
    <rPh sb="16" eb="18">
      <t>クイキ</t>
    </rPh>
    <rPh sb="21" eb="23">
      <t>シキチ</t>
    </rPh>
    <rPh sb="23" eb="25">
      <t>メンセキ</t>
    </rPh>
    <rPh sb="29" eb="30">
      <t>ケン</t>
    </rPh>
    <rPh sb="32" eb="33">
      <t>リツ</t>
    </rPh>
    <rPh sb="43" eb="44">
      <t>ホン</t>
    </rPh>
    <rPh sb="49" eb="52">
      <t>シガイカ</t>
    </rPh>
    <rPh sb="52" eb="54">
      <t>チョウセイ</t>
    </rPh>
    <rPh sb="54" eb="56">
      <t>クイキ</t>
    </rPh>
    <rPh sb="85" eb="87">
      <t>トシ</t>
    </rPh>
    <rPh sb="87" eb="89">
      <t>ケイカク</t>
    </rPh>
    <rPh sb="89" eb="91">
      <t>クイキ</t>
    </rPh>
    <rPh sb="91" eb="92">
      <t>ガイ</t>
    </rPh>
    <phoneticPr fontId="2"/>
  </si>
  <si>
    <t>（R4.4版）</t>
    <rPh sb="5" eb="6">
      <t>バン</t>
    </rPh>
    <phoneticPr fontId="2"/>
  </si>
  <si>
    <t>(6+4*2)/2</t>
    <phoneticPr fontId="2"/>
  </si>
  <si>
    <t>48.65/10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</si>
</sst>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本&quot;"/>
    <numFmt numFmtId="177" formatCode="#,##0&quot;本不足&quot;;#,##0&quot;本超過&quot;"/>
    <numFmt numFmtId="178" formatCode="0&quot;㎡&quot;"/>
    <numFmt numFmtId="179" formatCode="0&quot;個&quot;"/>
    <numFmt numFmtId="180" formatCode="0.00&quot;㎡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 style="double">
        <color auto="1"/>
      </top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auto="1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14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6" fontId="8" fillId="0" borderId="33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76" fontId="8" fillId="0" borderId="3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176" fontId="8" fillId="0" borderId="3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8" fontId="6" fillId="0" borderId="35" xfId="3" applyNumberFormat="1" applyFont="1" applyBorder="1" applyAlignment="1" applyProtection="1">
      <alignment horizontal="center" vertical="center"/>
      <protection hidden="1"/>
    </xf>
    <xf numFmtId="178" fontId="6" fillId="0" borderId="36" xfId="3" applyNumberFormat="1" applyFont="1" applyBorder="1" applyAlignment="1" applyProtection="1">
      <alignment horizontal="center" vertical="center"/>
      <protection hidden="1"/>
    </xf>
    <xf numFmtId="178" fontId="8" fillId="0" borderId="34" xfId="0" applyNumberFormat="1" applyFont="1" applyBorder="1" applyAlignment="1">
      <alignment horizontal="center" vertical="center"/>
    </xf>
    <xf numFmtId="179" fontId="6" fillId="0" borderId="3" xfId="3" applyNumberFormat="1" applyFont="1" applyBorder="1" applyAlignment="1" applyProtection="1">
      <alignment horizontal="center" vertical="center"/>
      <protection hidden="1"/>
    </xf>
    <xf numFmtId="176" fontId="8" fillId="0" borderId="3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78" fontId="8" fillId="0" borderId="38" xfId="0" applyNumberFormat="1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39" xfId="0" applyNumberFormat="1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10" fillId="0" borderId="19" xfId="0" applyFont="1" applyBorder="1" applyAlignment="1">
      <alignment horizontal="right" vertical="center"/>
    </xf>
    <xf numFmtId="177" fontId="11" fillId="0" borderId="19" xfId="3" applyNumberFormat="1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>
      <alignment horizontal="left" vertical="center"/>
    </xf>
    <xf numFmtId="0" fontId="8" fillId="0" borderId="20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176" fontId="4" fillId="0" borderId="41" xfId="3" applyNumberFormat="1" applyFont="1" applyBorder="1" applyAlignment="1" applyProtection="1">
      <alignment horizontal="center" vertical="center"/>
      <protection hidden="1"/>
    </xf>
    <xf numFmtId="176" fontId="4" fillId="0" borderId="5" xfId="3" applyNumberFormat="1" applyFont="1" applyBorder="1" applyAlignment="1" applyProtection="1">
      <alignment horizontal="center" vertical="center"/>
      <protection hidden="1"/>
    </xf>
    <xf numFmtId="176" fontId="7" fillId="3" borderId="10" xfId="0" applyNumberFormat="1" applyFont="1" applyFill="1" applyBorder="1" applyAlignment="1">
      <alignment horizontal="center" vertical="center"/>
    </xf>
    <xf numFmtId="177" fontId="11" fillId="0" borderId="0" xfId="3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180" fontId="8" fillId="0" borderId="37" xfId="0" applyNumberFormat="1" applyFont="1" applyBorder="1" applyAlignment="1">
      <alignment horizontal="center" vertical="center"/>
    </xf>
    <xf numFmtId="176" fontId="8" fillId="2" borderId="33" xfId="0" applyNumberFormat="1" applyFont="1" applyFill="1" applyBorder="1" applyAlignment="1" applyProtection="1">
      <alignment horizontal="center" vertical="center"/>
      <protection locked="0"/>
    </xf>
    <xf numFmtId="176" fontId="8" fillId="2" borderId="34" xfId="0" applyNumberFormat="1" applyFont="1" applyFill="1" applyBorder="1" applyAlignment="1" applyProtection="1">
      <alignment horizontal="center" vertical="center"/>
      <protection locked="0"/>
    </xf>
    <xf numFmtId="176" fontId="8" fillId="2" borderId="35" xfId="0" applyNumberFormat="1" applyFont="1" applyFill="1" applyBorder="1" applyAlignment="1" applyProtection="1">
      <alignment horizontal="center" vertical="center"/>
      <protection locked="0"/>
    </xf>
    <xf numFmtId="176" fontId="8" fillId="2" borderId="36" xfId="0" applyNumberFormat="1" applyFont="1" applyFill="1" applyBorder="1" applyAlignment="1" applyProtection="1">
      <alignment horizontal="center" vertical="center"/>
      <protection locked="0"/>
    </xf>
    <xf numFmtId="176" fontId="8" fillId="2" borderId="37" xfId="0" applyNumberFormat="1" applyFont="1" applyFill="1" applyBorder="1" applyAlignment="1" applyProtection="1">
      <alignment horizontal="center" vertical="center"/>
      <protection locked="0"/>
    </xf>
    <xf numFmtId="178" fontId="8" fillId="2" borderId="35" xfId="0" applyNumberFormat="1" applyFont="1" applyFill="1" applyBorder="1" applyAlignment="1" applyProtection="1">
      <alignment horizontal="center" vertical="center"/>
      <protection locked="0"/>
    </xf>
    <xf numFmtId="178" fontId="8" fillId="2" borderId="36" xfId="0" applyNumberFormat="1" applyFont="1" applyFill="1" applyBorder="1" applyAlignment="1" applyProtection="1">
      <alignment horizontal="center" vertical="center"/>
      <protection locked="0"/>
    </xf>
    <xf numFmtId="180" fontId="8" fillId="2" borderId="37" xfId="0" applyNumberFormat="1" applyFont="1" applyFill="1" applyBorder="1" applyAlignment="1" applyProtection="1">
      <alignment horizontal="center" vertical="center"/>
      <protection locked="0"/>
    </xf>
    <xf numFmtId="17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5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0" fontId="13" fillId="0" borderId="0" xfId="0" applyFont="1" applyProtection="1">
      <alignment vertical="center"/>
      <protection locked="0"/>
    </xf>
    <xf numFmtId="180" fontId="8" fillId="2" borderId="34" xfId="0" applyNumberFormat="1" applyFont="1" applyFill="1" applyBorder="1" applyAlignment="1" applyProtection="1">
      <alignment horizontal="center" vertical="center"/>
      <protection locked="0"/>
    </xf>
    <xf numFmtId="180" fontId="8" fillId="2" borderId="38" xfId="0" applyNumberFormat="1" applyFont="1" applyFill="1" applyBorder="1" applyAlignment="1" applyProtection="1">
      <alignment horizontal="center" vertical="center"/>
      <protection locked="0"/>
    </xf>
    <xf numFmtId="180" fontId="8" fillId="2" borderId="3" xfId="0" applyNumberFormat="1" applyFont="1" applyFill="1" applyBorder="1" applyAlignment="1" applyProtection="1">
      <alignment horizontal="center" vertical="center"/>
      <protection locked="0"/>
    </xf>
    <xf numFmtId="180" fontId="8" fillId="2" borderId="39" xfId="0" applyNumberFormat="1" applyFont="1" applyFill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9" fontId="8" fillId="2" borderId="4" xfId="2" applyFont="1" applyFill="1" applyBorder="1" applyAlignment="1" applyProtection="1">
      <alignment horizontal="center" vertical="center"/>
      <protection locked="0"/>
    </xf>
    <xf numFmtId="9" fontId="8" fillId="2" borderId="6" xfId="2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80" fontId="8" fillId="2" borderId="4" xfId="1" applyNumberFormat="1" applyFont="1" applyFill="1" applyBorder="1" applyAlignment="1" applyProtection="1">
      <alignment horizontal="center" vertical="center"/>
      <protection locked="0"/>
    </xf>
    <xf numFmtId="180" fontId="8" fillId="2" borderId="6" xfId="1" applyNumberFormat="1" applyFont="1" applyFill="1" applyBorder="1" applyAlignment="1" applyProtection="1">
      <alignment horizontal="center" vertical="center"/>
      <protection locked="0"/>
    </xf>
  </cellXfs>
  <cellStyles count="4">
    <cellStyle name="パーセント" xfId="2" builtinId="5"/>
    <cellStyle name="桁区切り" xfId="1" builtinId="6"/>
    <cellStyle name="標準" xfId="0" builtinId="0"/>
    <cellStyle name="標準 4" xfId="3"/>
  </cellStyles>
  <dxfs count="1">
    <dxf>
      <font>
        <color theme="0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$100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577850</xdr:colOff>
          <xdr:row>25</xdr:row>
          <xdr:rowOff>69850</xdr:rowOff>
        </xdr:from>
        <xdr:to>
          <xdr:col>4</xdr:col>
          <xdr:colOff>850900</xdr:colOff>
          <xdr:row>25</xdr:row>
          <xdr:rowOff>317500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100"/>
  <sheetViews>
    <sheetView showGridLines="0" showZeros="0" tabSelected="1" view="pageBreakPreview" zoomScale="70" zoomScaleNormal="70" zoomScaleSheetLayoutView="70" workbookViewId="0">
      <selection activeCell="B5" sqref="B5:C5"/>
    </sheetView>
  </sheetViews>
  <sheetFormatPr defaultRowHeight="20" x14ac:dyDescent="0.55000000000000004"/>
  <cols>
    <col min="1" max="1" width="11.25" style="1" customWidth="1"/>
    <col min="2" max="2" width="9.1640625" style="1" customWidth="1"/>
    <col min="3" max="6" width="11.6640625" style="1" customWidth="1"/>
    <col min="7" max="7" width="20" style="1" customWidth="1"/>
    <col min="8" max="8" width="11.83203125" style="1" customWidth="1"/>
    <col min="9" max="9" width="8.6640625" style="1"/>
    <col min="10" max="10" width="12.5" style="1" customWidth="1"/>
    <col min="11" max="16384" width="8.6640625" style="1"/>
  </cols>
  <sheetData>
    <row r="1" spans="1:8" ht="32" customHeight="1" x14ac:dyDescent="0.55000000000000004">
      <c r="A1" s="81" t="s">
        <v>23</v>
      </c>
      <c r="B1" s="81"/>
      <c r="C1" s="81"/>
      <c r="H1" s="41" t="s">
        <v>36</v>
      </c>
    </row>
    <row r="2" spans="1:8" ht="32" customHeight="1" x14ac:dyDescent="0.55000000000000004">
      <c r="A2" s="81"/>
      <c r="B2" s="81"/>
      <c r="C2" s="81"/>
    </row>
    <row r="3" spans="1:8" ht="32" customHeight="1" thickBot="1" x14ac:dyDescent="0.6"/>
    <row r="4" spans="1:8" ht="32" customHeight="1" thickBot="1" x14ac:dyDescent="0.6">
      <c r="A4" s="2" t="s">
        <v>0</v>
      </c>
      <c r="B4" s="112">
        <v>1800</v>
      </c>
      <c r="C4" s="113"/>
      <c r="E4" s="85" t="s">
        <v>17</v>
      </c>
      <c r="F4" s="86"/>
      <c r="G4" s="47">
        <f>ROUNDUP(IF(B6="市街化区域",B4*(1-B5)*30%/10,IF(B6="市街化調整区域",B4*(1-B5)*35%/10,B4*(1-50%)*35%/10)),0)</f>
        <v>22</v>
      </c>
    </row>
    <row r="5" spans="1:8" ht="32" customHeight="1" x14ac:dyDescent="0.55000000000000004">
      <c r="A5" s="3" t="s">
        <v>1</v>
      </c>
      <c r="B5" s="83">
        <v>0.6</v>
      </c>
      <c r="C5" s="84"/>
      <c r="E5" s="87" t="s">
        <v>35</v>
      </c>
      <c r="F5" s="87"/>
      <c r="G5" s="87"/>
      <c r="H5" s="87"/>
    </row>
    <row r="6" spans="1:8" ht="32" customHeight="1" x14ac:dyDescent="0.55000000000000004">
      <c r="A6" s="3" t="s">
        <v>20</v>
      </c>
      <c r="B6" s="82" t="s">
        <v>2</v>
      </c>
      <c r="C6" s="82"/>
      <c r="E6" s="87"/>
      <c r="F6" s="87"/>
      <c r="G6" s="87"/>
      <c r="H6" s="87"/>
    </row>
    <row r="7" spans="1:8" ht="21" customHeight="1" x14ac:dyDescent="0.55000000000000004">
      <c r="A7" s="50"/>
      <c r="B7" s="50"/>
      <c r="C7" s="50"/>
      <c r="E7" s="87"/>
      <c r="F7" s="87"/>
      <c r="G7" s="87"/>
      <c r="H7" s="87"/>
    </row>
    <row r="8" spans="1:8" ht="21" customHeight="1" x14ac:dyDescent="0.55000000000000004"/>
    <row r="9" spans="1:8" ht="32" customHeight="1" x14ac:dyDescent="0.55000000000000004">
      <c r="A9" s="4"/>
      <c r="B9" s="5"/>
      <c r="C9" s="90" t="s">
        <v>3</v>
      </c>
      <c r="D9" s="106" t="s">
        <v>4</v>
      </c>
      <c r="E9" s="96"/>
      <c r="F9" s="90" t="s">
        <v>25</v>
      </c>
      <c r="G9" s="92"/>
      <c r="H9" s="94" t="s">
        <v>27</v>
      </c>
    </row>
    <row r="10" spans="1:8" ht="32" customHeight="1" thickBot="1" x14ac:dyDescent="0.6">
      <c r="A10" s="6"/>
      <c r="B10" s="7"/>
      <c r="C10" s="91"/>
      <c r="D10" s="37" t="s">
        <v>5</v>
      </c>
      <c r="E10" s="38" t="s">
        <v>6</v>
      </c>
      <c r="F10" s="91"/>
      <c r="G10" s="93"/>
      <c r="H10" s="95"/>
    </row>
    <row r="11" spans="1:8" ht="32" customHeight="1" thickTop="1" x14ac:dyDescent="0.55000000000000004">
      <c r="A11" s="107" t="s">
        <v>18</v>
      </c>
      <c r="B11" s="8" t="s">
        <v>7</v>
      </c>
      <c r="C11" s="9">
        <f t="shared" ref="C11:C24" si="0">SUM(D11:E11)</f>
        <v>8</v>
      </c>
      <c r="D11" s="53">
        <v>8</v>
      </c>
      <c r="E11" s="53"/>
      <c r="F11" s="9">
        <f>D11+E11*2</f>
        <v>8</v>
      </c>
      <c r="G11" s="62"/>
      <c r="H11" s="88"/>
    </row>
    <row r="12" spans="1:8" ht="32" customHeight="1" x14ac:dyDescent="0.55000000000000004">
      <c r="A12" s="108"/>
      <c r="B12" s="10" t="s">
        <v>8</v>
      </c>
      <c r="C12" s="11">
        <f t="shared" si="0"/>
        <v>0</v>
      </c>
      <c r="D12" s="54"/>
      <c r="E12" s="54"/>
      <c r="F12" s="11">
        <f>D12+E12*2</f>
        <v>0</v>
      </c>
      <c r="G12" s="63"/>
      <c r="H12" s="89"/>
    </row>
    <row r="13" spans="1:8" ht="32" customHeight="1" x14ac:dyDescent="0.55000000000000004">
      <c r="A13" s="109" t="s">
        <v>9</v>
      </c>
      <c r="B13" s="12" t="s">
        <v>7</v>
      </c>
      <c r="C13" s="13">
        <f t="shared" si="0"/>
        <v>10</v>
      </c>
      <c r="D13" s="55">
        <v>6</v>
      </c>
      <c r="E13" s="55">
        <v>4</v>
      </c>
      <c r="F13" s="13">
        <f>ROUND((D13*0.5)+(E13*2*0.5),0)</f>
        <v>7</v>
      </c>
      <c r="G13" s="64" t="s">
        <v>37</v>
      </c>
      <c r="H13" s="104" t="s">
        <v>26</v>
      </c>
    </row>
    <row r="14" spans="1:8" ht="32" customHeight="1" x14ac:dyDescent="0.55000000000000004">
      <c r="A14" s="110"/>
      <c r="B14" s="14" t="s">
        <v>8</v>
      </c>
      <c r="C14" s="15">
        <f t="shared" si="0"/>
        <v>0</v>
      </c>
      <c r="D14" s="56"/>
      <c r="E14" s="56"/>
      <c r="F14" s="15">
        <f>ROUND((D14*0.5)+(E14*2*0.5),0)</f>
        <v>0</v>
      </c>
      <c r="G14" s="65"/>
      <c r="H14" s="105"/>
    </row>
    <row r="15" spans="1:8" ht="32" customHeight="1" x14ac:dyDescent="0.55000000000000004">
      <c r="A15" s="111" t="s">
        <v>10</v>
      </c>
      <c r="B15" s="16" t="s">
        <v>7</v>
      </c>
      <c r="C15" s="17">
        <f t="shared" si="0"/>
        <v>0</v>
      </c>
      <c r="D15" s="57"/>
      <c r="E15" s="57"/>
      <c r="F15" s="17">
        <f>ROUND((D15*0.1)+(E15*2*0.1),0)</f>
        <v>0</v>
      </c>
      <c r="G15" s="66"/>
      <c r="H15" s="98" t="s">
        <v>28</v>
      </c>
    </row>
    <row r="16" spans="1:8" ht="32" customHeight="1" x14ac:dyDescent="0.55000000000000004">
      <c r="A16" s="108"/>
      <c r="B16" s="10" t="s">
        <v>8</v>
      </c>
      <c r="C16" s="11">
        <f t="shared" si="0"/>
        <v>0</v>
      </c>
      <c r="D16" s="54"/>
      <c r="E16" s="54"/>
      <c r="F16" s="11">
        <f>ROUND(D16*0.1,0)+ROUND(E16*2*0.1,0)</f>
        <v>0</v>
      </c>
      <c r="G16" s="63"/>
      <c r="H16" s="99"/>
    </row>
    <row r="17" spans="1:10" ht="32" customHeight="1" x14ac:dyDescent="0.55000000000000004">
      <c r="A17" s="100" t="s">
        <v>11</v>
      </c>
      <c r="B17" s="12" t="s">
        <v>7</v>
      </c>
      <c r="C17" s="18">
        <f t="shared" si="0"/>
        <v>0</v>
      </c>
      <c r="D17" s="58"/>
      <c r="E17" s="58"/>
      <c r="F17" s="13">
        <f>ROUND(D17*0.1,0)+ROUND(E17*2*0.1,0)</f>
        <v>0</v>
      </c>
      <c r="G17" s="64"/>
      <c r="H17" s="104" t="s">
        <v>29</v>
      </c>
    </row>
    <row r="18" spans="1:10" ht="32" customHeight="1" x14ac:dyDescent="0.55000000000000004">
      <c r="A18" s="101"/>
      <c r="B18" s="14" t="s">
        <v>8</v>
      </c>
      <c r="C18" s="19">
        <f t="shared" si="0"/>
        <v>0</v>
      </c>
      <c r="D18" s="59"/>
      <c r="E18" s="59"/>
      <c r="F18" s="15">
        <f>ROUND((D18+(E18*2))*0.1,0)</f>
        <v>0</v>
      </c>
      <c r="G18" s="65"/>
      <c r="H18" s="105"/>
    </row>
    <row r="19" spans="1:10" ht="32" customHeight="1" x14ac:dyDescent="0.55000000000000004">
      <c r="A19" s="102" t="s">
        <v>12</v>
      </c>
      <c r="B19" s="16" t="s">
        <v>7</v>
      </c>
      <c r="C19" s="52">
        <f t="shared" si="0"/>
        <v>48.65</v>
      </c>
      <c r="D19" s="60">
        <v>48.65</v>
      </c>
      <c r="E19" s="60"/>
      <c r="F19" s="17">
        <f>ROUND((D19+(E19*2))*0.1,0)</f>
        <v>5</v>
      </c>
      <c r="G19" s="67" t="s">
        <v>38</v>
      </c>
      <c r="H19" s="98" t="s">
        <v>29</v>
      </c>
    </row>
    <row r="20" spans="1:10" ht="32" customHeight="1" x14ac:dyDescent="0.55000000000000004">
      <c r="A20" s="103"/>
      <c r="B20" s="14" t="s">
        <v>8</v>
      </c>
      <c r="C20" s="20">
        <f t="shared" si="0"/>
        <v>0</v>
      </c>
      <c r="D20" s="73"/>
      <c r="E20" s="73"/>
      <c r="F20" s="11">
        <f>ROUND((D20+(E20*2))*0.1,0)</f>
        <v>0</v>
      </c>
      <c r="G20" s="63"/>
      <c r="H20" s="99"/>
    </row>
    <row r="21" spans="1:10" ht="32" customHeight="1" x14ac:dyDescent="0.55000000000000004">
      <c r="A21" s="96" t="s">
        <v>13</v>
      </c>
      <c r="B21" s="97"/>
      <c r="C21" s="21">
        <f t="shared" si="0"/>
        <v>0</v>
      </c>
      <c r="D21" s="61"/>
      <c r="E21" s="61"/>
      <c r="F21" s="22">
        <f>ROUND((D21+(E21*2))*0.5,0)</f>
        <v>0</v>
      </c>
      <c r="G21" s="70"/>
      <c r="H21" s="23" t="s">
        <v>30</v>
      </c>
    </row>
    <row r="22" spans="1:10" ht="32" customHeight="1" x14ac:dyDescent="0.55000000000000004">
      <c r="A22" s="96" t="s">
        <v>14</v>
      </c>
      <c r="B22" s="97"/>
      <c r="C22" s="24">
        <f t="shared" si="0"/>
        <v>0</v>
      </c>
      <c r="D22" s="74"/>
      <c r="E22" s="74"/>
      <c r="F22" s="25">
        <f>ROUND(D22*0.1,0)+ROUND(E22*2*0.1,0)</f>
        <v>0</v>
      </c>
      <c r="G22" s="68"/>
      <c r="H22" s="26" t="s">
        <v>31</v>
      </c>
    </row>
    <row r="23" spans="1:10" ht="32" customHeight="1" x14ac:dyDescent="0.55000000000000004">
      <c r="A23" s="96" t="s">
        <v>15</v>
      </c>
      <c r="B23" s="97"/>
      <c r="C23" s="27">
        <f t="shared" si="0"/>
        <v>0</v>
      </c>
      <c r="D23" s="75"/>
      <c r="E23" s="75"/>
      <c r="F23" s="22">
        <f>ROUND(D23*0.1,0)+ROUND(E23*2*0.1,0)</f>
        <v>0</v>
      </c>
      <c r="G23" s="70"/>
      <c r="H23" s="23" t="s">
        <v>32</v>
      </c>
    </row>
    <row r="24" spans="1:10" ht="32" customHeight="1" thickBot="1" x14ac:dyDescent="0.6">
      <c r="A24" s="77" t="s">
        <v>16</v>
      </c>
      <c r="B24" s="78"/>
      <c r="C24" s="28">
        <f t="shared" si="0"/>
        <v>0</v>
      </c>
      <c r="D24" s="76"/>
      <c r="E24" s="76"/>
      <c r="F24" s="29">
        <f>ROUND(D24*0.1,0)+ROUND(E24*2*0.1,0)</f>
        <v>0</v>
      </c>
      <c r="G24" s="69"/>
      <c r="H24" s="30" t="s">
        <v>31</v>
      </c>
    </row>
    <row r="25" spans="1:10" ht="32" customHeight="1" thickTop="1" x14ac:dyDescent="0.55000000000000004">
      <c r="A25" s="79" t="s">
        <v>22</v>
      </c>
      <c r="B25" s="80"/>
      <c r="C25" s="80"/>
      <c r="D25" s="80"/>
      <c r="E25" s="80"/>
      <c r="F25" s="45">
        <f>SUM(F11:F24)</f>
        <v>20</v>
      </c>
      <c r="G25" s="39"/>
      <c r="H25" s="40"/>
    </row>
    <row r="26" spans="1:10" ht="32" customHeight="1" x14ac:dyDescent="0.55000000000000004">
      <c r="A26" s="42" t="s">
        <v>34</v>
      </c>
      <c r="B26" s="43"/>
      <c r="C26" s="43" t="s">
        <v>21</v>
      </c>
      <c r="D26" s="43"/>
      <c r="E26" s="71"/>
      <c r="F26" s="46">
        <f>ROUND(IF(A100=TRUE,F25*1.2,0),0)</f>
        <v>24</v>
      </c>
      <c r="G26" s="44"/>
      <c r="H26" s="51" t="s">
        <v>33</v>
      </c>
    </row>
    <row r="27" spans="1:10" ht="32" customHeight="1" x14ac:dyDescent="0.55000000000000004">
      <c r="A27" s="31"/>
      <c r="B27" s="32"/>
      <c r="C27" s="32"/>
      <c r="D27" s="32"/>
      <c r="E27" s="33" t="s">
        <v>24</v>
      </c>
      <c r="F27" s="34" t="str">
        <f>IF(A100=TRUE,IF(F26&gt;G4,"OK",G4-F26),G4-F25)</f>
        <v>OK</v>
      </c>
      <c r="G27" s="35" t="s">
        <v>19</v>
      </c>
      <c r="H27" s="36"/>
      <c r="J27" s="48">
        <f>IF(A100=TRUE,G4-F26,G4-F25)</f>
        <v>-2</v>
      </c>
    </row>
    <row r="29" spans="1:10" x14ac:dyDescent="0.55000000000000004">
      <c r="F29" s="49"/>
    </row>
    <row r="100" spans="1:1" x14ac:dyDescent="0.55000000000000004">
      <c r="A100" s="72" t="b">
        <v>1</v>
      </c>
    </row>
  </sheetData>
  <sheetProtection password="BB60" sheet="1" objects="1" scenarios="1"/>
  <mergeCells count="25">
    <mergeCell ref="H17:H18"/>
    <mergeCell ref="A22:B22"/>
    <mergeCell ref="A23:B23"/>
    <mergeCell ref="D9:E9"/>
    <mergeCell ref="A11:A12"/>
    <mergeCell ref="H13:H14"/>
    <mergeCell ref="H15:H16"/>
    <mergeCell ref="A13:A14"/>
    <mergeCell ref="A15:A16"/>
    <mergeCell ref="A24:B24"/>
    <mergeCell ref="A25:E25"/>
    <mergeCell ref="A1:C2"/>
    <mergeCell ref="B6:C6"/>
    <mergeCell ref="B4:C4"/>
    <mergeCell ref="B5:C5"/>
    <mergeCell ref="E4:F4"/>
    <mergeCell ref="E5:H7"/>
    <mergeCell ref="H11:H12"/>
    <mergeCell ref="C9:C10"/>
    <mergeCell ref="F9:G10"/>
    <mergeCell ref="H9:H10"/>
    <mergeCell ref="A21:B21"/>
    <mergeCell ref="H19:H20"/>
    <mergeCell ref="A17:A18"/>
    <mergeCell ref="A19:A20"/>
  </mergeCells>
  <phoneticPr fontId="2"/>
  <conditionalFormatting sqref="H26">
    <cfRule type="expression" dxfId="0" priority="2">
      <formula>$A$100=FALSE</formula>
    </cfRule>
  </conditionalFormatting>
  <dataValidations count="1">
    <dataValidation type="list" allowBlank="1" showInputMessage="1" showErrorMessage="1" sqref="B6:C6">
      <formula1>"市街化区域,市街化調整区域,都市計画区域外"</formula1>
    </dataValidation>
  </dataValidations>
  <pageMargins left="0.7" right="0.7" top="0.75" bottom="0.75" header="0.3" footer="0.3"/>
  <pageSetup paperSize="9" scale="81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locked="0" defaultSize="0" autoFill="0" autoLine="0" autoPict="0">
                <anchor moveWithCells="1">
                  <from>
                    <xdr:col>4</xdr:col>
                    <xdr:colOff>577850</xdr:colOff>
                    <xdr:row>25</xdr:row>
                    <xdr:rowOff>69850</xdr:rowOff>
                  </from>
                  <to>
                    <xdr:col>4</xdr:col>
                    <xdr:colOff>850900</xdr:colOff>
                    <xdr:row>25</xdr:row>
                    <xdr:rowOff>317500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緑化計算表</vt:lpstr>
      <vt:lpstr>緑化計算表!Print_Area</vt:lpstr>
    </vt:vector>
  </TitlesOfParts>
  <Company>帯広市役所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obi17266</dc:creator>
  <cp:lastModifiedBy>obi17266</cp:lastModifiedBy>
  <cp:lastPrinted>2022-03-11T05:09:29Z</cp:lastPrinted>
  <dcterms:created xsi:type="dcterms:W3CDTF">2021-09-14T02:31:31Z</dcterms:created>
  <dcterms:modified xsi:type="dcterms:W3CDTF">2022-04-12T04:47:55Z</dcterms:modified>
</cp:coreProperties>
</file>