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620" windowHeight="5175" firstSheet="7" activeTab="11"/>
  </bookViews>
  <sheets>
    <sheet name="平成31年4月" sheetId="1" r:id="rId1"/>
    <sheet name="令和元年5月" sheetId="2" r:id="rId2"/>
    <sheet name="令和元年6月" sheetId="3" r:id="rId3"/>
    <sheet name="令和元年7月" sheetId="4" r:id="rId4"/>
    <sheet name="令和元年8月" sheetId="5" r:id="rId5"/>
    <sheet name="令和元年9月" sheetId="6" r:id="rId6"/>
    <sheet name="令和元年10月" sheetId="7" r:id="rId7"/>
    <sheet name="令和元年11月" sheetId="8" r:id="rId8"/>
    <sheet name="令和元年12月" sheetId="9" r:id="rId9"/>
    <sheet name="令和2年1月" sheetId="10" r:id="rId10"/>
    <sheet name="令和2年2月" sheetId="11" r:id="rId11"/>
    <sheet name="令和2年3月" sheetId="12" r:id="rId12"/>
  </sheets>
  <definedNames/>
  <calcPr fullCalcOnLoad="1"/>
</workbook>
</file>

<file path=xl/sharedStrings.xml><?xml version="1.0" encoding="utf-8"?>
<sst xmlns="http://schemas.openxmlformats.org/spreadsheetml/2006/main" count="768" uniqueCount="43">
  <si>
    <t>帯　広　市　の　人　口　・　世　帯　数</t>
  </si>
  <si>
    <t>本　　　庁</t>
  </si>
  <si>
    <t>川西支所</t>
  </si>
  <si>
    <t>大正支所</t>
  </si>
  <si>
    <t>合　　計</t>
  </si>
  <si>
    <t>4月</t>
  </si>
  <si>
    <t>男</t>
  </si>
  <si>
    <t>日本人</t>
  </si>
  <si>
    <t>外国人</t>
  </si>
  <si>
    <t>計</t>
  </si>
  <si>
    <t>女</t>
  </si>
  <si>
    <t>人</t>
  </si>
  <si>
    <t>前月比
増△減</t>
  </si>
  <si>
    <t>口</t>
  </si>
  <si>
    <t>前年比
増△減</t>
  </si>
  <si>
    <t>世</t>
  </si>
  <si>
    <t>帯</t>
  </si>
  <si>
    <t>数</t>
  </si>
  <si>
    <t>市民環境部　戸籍住民課</t>
  </si>
  <si>
    <t>5月</t>
  </si>
  <si>
    <t>令和元年05月末現在</t>
  </si>
  <si>
    <t>6月</t>
  </si>
  <si>
    <t>令和元年06月末現在</t>
  </si>
  <si>
    <t>平成31年04月末現在</t>
  </si>
  <si>
    <t>7月</t>
  </si>
  <si>
    <t>令和元年07月末現在</t>
  </si>
  <si>
    <t>令和元年08月末現在</t>
  </si>
  <si>
    <t>8月</t>
  </si>
  <si>
    <t>令和元年09月末現在</t>
  </si>
  <si>
    <t>9月</t>
  </si>
  <si>
    <t>10月</t>
  </si>
  <si>
    <t>令和元年10月末現在</t>
  </si>
  <si>
    <t>11月</t>
  </si>
  <si>
    <t>令和元年11月末現在</t>
  </si>
  <si>
    <t>12月</t>
  </si>
  <si>
    <t>令和元年12月末現在</t>
  </si>
  <si>
    <t>令和2年01月末現在</t>
  </si>
  <si>
    <t>1月</t>
  </si>
  <si>
    <t>令和2年02月末現在</t>
  </si>
  <si>
    <t>2月</t>
  </si>
  <si>
    <t>令和2年03月末現在</t>
  </si>
  <si>
    <t>3月</t>
  </si>
  <si>
    <t>総務部　戸籍住民課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</si>
</sst>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u val="single"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9" fillId="0" borderId="0" xfId="60" applyFont="1">
      <alignment vertical="center"/>
      <protection/>
    </xf>
    <xf numFmtId="0" fontId="40" fillId="0" borderId="0" xfId="60" applyFont="1" applyAlignment="1">
      <alignment horizontal="right" vertical="center"/>
      <protection/>
    </xf>
    <xf numFmtId="0" fontId="39" fillId="0" borderId="0" xfId="60" applyFont="1" applyAlignment="1">
      <alignment horizontal="right"/>
      <protection/>
    </xf>
    <xf numFmtId="0" fontId="39" fillId="0" borderId="10" xfId="60" applyFont="1" applyBorder="1">
      <alignment vertical="center"/>
      <protection/>
    </xf>
    <xf numFmtId="0" fontId="39" fillId="0" borderId="11" xfId="60" applyFont="1" applyBorder="1">
      <alignment vertical="center"/>
      <protection/>
    </xf>
    <xf numFmtId="0" fontId="39" fillId="0" borderId="12" xfId="60" applyFont="1" applyBorder="1" applyAlignment="1">
      <alignment horizontal="center" vertical="center"/>
      <protection/>
    </xf>
    <xf numFmtId="0" fontId="39" fillId="0" borderId="11" xfId="60" applyFont="1" applyBorder="1" applyAlignment="1">
      <alignment horizontal="center" vertical="center"/>
      <protection/>
    </xf>
    <xf numFmtId="0" fontId="39" fillId="0" borderId="13" xfId="60" applyFont="1" applyBorder="1" applyAlignment="1">
      <alignment horizontal="center" vertical="center"/>
      <protection/>
    </xf>
    <xf numFmtId="0" fontId="39" fillId="0" borderId="14" xfId="60" applyFont="1" applyBorder="1" applyAlignment="1">
      <alignment horizontal="center" vertical="center"/>
      <protection/>
    </xf>
    <xf numFmtId="0" fontId="39" fillId="0" borderId="15" xfId="60" applyFont="1" applyBorder="1">
      <alignment vertical="center"/>
      <protection/>
    </xf>
    <xf numFmtId="0" fontId="39" fillId="0" borderId="16" xfId="60" applyFont="1" applyBorder="1" applyAlignment="1">
      <alignment horizontal="center" vertical="center"/>
      <protection/>
    </xf>
    <xf numFmtId="176" fontId="39" fillId="0" borderId="17" xfId="60" applyNumberFormat="1" applyFont="1" applyBorder="1">
      <alignment vertical="center"/>
      <protection/>
    </xf>
    <xf numFmtId="176" fontId="39" fillId="0" borderId="18" xfId="60" applyNumberFormat="1" applyFont="1" applyBorder="1">
      <alignment vertical="center"/>
      <protection/>
    </xf>
    <xf numFmtId="176" fontId="39" fillId="0" borderId="19" xfId="60" applyNumberFormat="1" applyFont="1" applyBorder="1">
      <alignment vertical="center"/>
      <protection/>
    </xf>
    <xf numFmtId="176" fontId="39" fillId="0" borderId="20" xfId="60" applyNumberFormat="1" applyFont="1" applyBorder="1">
      <alignment vertical="center"/>
      <protection/>
    </xf>
    <xf numFmtId="0" fontId="39" fillId="0" borderId="21" xfId="60" applyFont="1" applyBorder="1" applyAlignment="1">
      <alignment horizontal="center" vertical="center"/>
      <protection/>
    </xf>
    <xf numFmtId="176" fontId="39" fillId="0" borderId="22" xfId="60" applyNumberFormat="1" applyFont="1" applyBorder="1">
      <alignment vertical="center"/>
      <protection/>
    </xf>
    <xf numFmtId="176" fontId="39" fillId="0" borderId="23" xfId="60" applyNumberFormat="1" applyFont="1" applyBorder="1">
      <alignment vertical="center"/>
      <protection/>
    </xf>
    <xf numFmtId="176" fontId="39" fillId="0" borderId="24" xfId="60" applyNumberFormat="1" applyFont="1" applyBorder="1">
      <alignment vertical="center"/>
      <protection/>
    </xf>
    <xf numFmtId="176" fontId="39" fillId="0" borderId="25" xfId="60" applyNumberFormat="1" applyFont="1" applyBorder="1">
      <alignment vertical="center"/>
      <protection/>
    </xf>
    <xf numFmtId="0" fontId="39" fillId="0" borderId="26" xfId="60" applyFont="1" applyBorder="1" applyAlignment="1">
      <alignment horizontal="center" vertical="center"/>
      <protection/>
    </xf>
    <xf numFmtId="176" fontId="39" fillId="0" borderId="27" xfId="60" applyNumberFormat="1" applyFont="1" applyBorder="1">
      <alignment vertical="center"/>
      <protection/>
    </xf>
    <xf numFmtId="176" fontId="39" fillId="0" borderId="28" xfId="60" applyNumberFormat="1" applyFont="1" applyBorder="1">
      <alignment vertical="center"/>
      <protection/>
    </xf>
    <xf numFmtId="176" fontId="39" fillId="0" borderId="29" xfId="60" applyNumberFormat="1" applyFont="1" applyBorder="1">
      <alignment vertical="center"/>
      <protection/>
    </xf>
    <xf numFmtId="176" fontId="39" fillId="0" borderId="30" xfId="60" applyNumberFormat="1" applyFont="1" applyBorder="1">
      <alignment vertical="center"/>
      <protection/>
    </xf>
    <xf numFmtId="0" fontId="39" fillId="0" borderId="31" xfId="60" applyFont="1" applyBorder="1" applyAlignment="1">
      <alignment horizontal="center" vertical="center"/>
      <protection/>
    </xf>
    <xf numFmtId="0" fontId="39" fillId="0" borderId="15" xfId="60" applyFont="1" applyBorder="1" applyAlignment="1">
      <alignment horizontal="center" vertical="center"/>
      <protection/>
    </xf>
    <xf numFmtId="0" fontId="39" fillId="0" borderId="32" xfId="60" applyFont="1" applyBorder="1">
      <alignment vertical="center"/>
      <protection/>
    </xf>
    <xf numFmtId="0" fontId="39" fillId="0" borderId="33" xfId="60" applyFont="1" applyBorder="1" applyAlignment="1">
      <alignment horizontal="center" vertical="center"/>
      <protection/>
    </xf>
    <xf numFmtId="0" fontId="39" fillId="0" borderId="34" xfId="60" applyFont="1" applyBorder="1" applyAlignment="1">
      <alignment horizontal="center" vertical="center"/>
      <protection/>
    </xf>
    <xf numFmtId="176" fontId="39" fillId="0" borderId="35" xfId="60" applyNumberFormat="1" applyFont="1" applyBorder="1">
      <alignment vertical="center"/>
      <protection/>
    </xf>
    <xf numFmtId="176" fontId="39" fillId="0" borderId="36" xfId="60" applyNumberFormat="1" applyFont="1" applyBorder="1">
      <alignment vertical="center"/>
      <protection/>
    </xf>
    <xf numFmtId="176" fontId="39" fillId="0" borderId="37" xfId="60" applyNumberFormat="1" applyFont="1" applyBorder="1">
      <alignment vertical="center"/>
      <protection/>
    </xf>
    <xf numFmtId="176" fontId="39" fillId="0" borderId="38" xfId="60" applyNumberFormat="1" applyFont="1" applyBorder="1">
      <alignment vertical="center"/>
      <protection/>
    </xf>
    <xf numFmtId="0" fontId="39" fillId="0" borderId="39" xfId="60" applyFont="1" applyBorder="1">
      <alignment vertical="center"/>
      <protection/>
    </xf>
    <xf numFmtId="0" fontId="39" fillId="0" borderId="40" xfId="60" applyFont="1" applyBorder="1" applyAlignment="1">
      <alignment horizontal="center" vertical="center"/>
      <protection/>
    </xf>
    <xf numFmtId="0" fontId="39" fillId="0" borderId="41" xfId="60" applyFont="1" applyBorder="1" applyAlignment="1">
      <alignment horizontal="center" vertical="center"/>
      <protection/>
    </xf>
    <xf numFmtId="0" fontId="39" fillId="0" borderId="42" xfId="60" applyFont="1" applyBorder="1" applyAlignment="1">
      <alignment horizontal="center"/>
      <protection/>
    </xf>
    <xf numFmtId="176" fontId="39" fillId="0" borderId="16" xfId="60" applyNumberFormat="1" applyFont="1" applyBorder="1">
      <alignment vertical="center"/>
      <protection/>
    </xf>
    <xf numFmtId="176" fontId="39" fillId="0" borderId="43" xfId="60" applyNumberFormat="1" applyFont="1" applyBorder="1">
      <alignment vertical="center"/>
      <protection/>
    </xf>
    <xf numFmtId="176" fontId="39" fillId="0" borderId="21" xfId="60" applyNumberFormat="1" applyFont="1" applyBorder="1">
      <alignment vertical="center"/>
      <protection/>
    </xf>
    <xf numFmtId="176" fontId="39" fillId="0" borderId="44" xfId="60" applyNumberFormat="1" applyFont="1" applyBorder="1">
      <alignment vertical="center"/>
      <protection/>
    </xf>
    <xf numFmtId="0" fontId="39" fillId="0" borderId="45" xfId="60" applyFont="1" applyBorder="1" applyAlignment="1">
      <alignment horizontal="center" vertical="top"/>
      <protection/>
    </xf>
    <xf numFmtId="176" fontId="39" fillId="0" borderId="34" xfId="60" applyNumberFormat="1" applyFont="1" applyBorder="1">
      <alignment vertical="center"/>
      <protection/>
    </xf>
    <xf numFmtId="176" fontId="39" fillId="0" borderId="46" xfId="60" applyNumberFormat="1" applyFont="1" applyBorder="1">
      <alignment vertical="center"/>
      <protection/>
    </xf>
    <xf numFmtId="0" fontId="41" fillId="0" borderId="0" xfId="60" applyFont="1" applyAlignment="1">
      <alignment horizontal="left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9" fillId="0" borderId="23" xfId="0" applyNumberFormat="1" applyFont="1" applyBorder="1" applyAlignment="1">
      <alignment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176" fontId="39" fillId="0" borderId="27" xfId="0" applyNumberFormat="1" applyFont="1" applyBorder="1" applyAlignment="1">
      <alignment vertical="center"/>
    </xf>
    <xf numFmtId="176" fontId="39" fillId="0" borderId="28" xfId="0" applyNumberFormat="1" applyFont="1" applyBorder="1" applyAlignment="1">
      <alignment vertical="center"/>
    </xf>
    <xf numFmtId="176" fontId="39" fillId="0" borderId="29" xfId="0" applyNumberFormat="1" applyFont="1" applyBorder="1" applyAlignment="1">
      <alignment vertical="center"/>
    </xf>
    <xf numFmtId="176" fontId="39" fillId="0" borderId="30" xfId="0" applyNumberFormat="1" applyFont="1" applyBorder="1" applyAlignment="1">
      <alignment vertical="center"/>
    </xf>
    <xf numFmtId="176" fontId="39" fillId="0" borderId="35" xfId="0" applyNumberFormat="1" applyFont="1" applyBorder="1" applyAlignment="1">
      <alignment vertical="center"/>
    </xf>
    <xf numFmtId="176" fontId="39" fillId="0" borderId="36" xfId="0" applyNumberFormat="1" applyFont="1" applyBorder="1" applyAlignment="1">
      <alignment vertical="center"/>
    </xf>
    <xf numFmtId="176" fontId="39" fillId="0" borderId="37" xfId="0" applyNumberFormat="1" applyFont="1" applyBorder="1" applyAlignment="1">
      <alignment vertical="center"/>
    </xf>
    <xf numFmtId="176" fontId="39" fillId="0" borderId="38" xfId="0" applyNumberFormat="1" applyFont="1" applyBorder="1" applyAlignment="1">
      <alignment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43" xfId="0" applyNumberFormat="1" applyFont="1" applyBorder="1" applyAlignment="1">
      <alignment vertical="center"/>
    </xf>
    <xf numFmtId="176" fontId="39" fillId="0" borderId="21" xfId="0" applyNumberFormat="1" applyFont="1" applyBorder="1" applyAlignment="1">
      <alignment vertical="center"/>
    </xf>
    <xf numFmtId="176" fontId="39" fillId="0" borderId="44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6" fontId="39" fillId="0" borderId="46" xfId="0" applyNumberFormat="1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39" fillId="0" borderId="47" xfId="60" applyFont="1" applyBorder="1" applyAlignment="1">
      <alignment horizontal="center" vertical="center" wrapText="1"/>
      <protection/>
    </xf>
    <xf numFmtId="0" fontId="22" fillId="0" borderId="31" xfId="60" applyBorder="1" applyAlignment="1">
      <alignment vertical="center"/>
      <protection/>
    </xf>
    <xf numFmtId="0" fontId="22" fillId="0" borderId="33" xfId="60" applyBorder="1" applyAlignment="1">
      <alignment vertical="center"/>
      <protection/>
    </xf>
    <xf numFmtId="0" fontId="39" fillId="0" borderId="47" xfId="60" applyFont="1" applyBorder="1" applyAlignment="1">
      <alignment horizontal="center" vertical="center"/>
      <protection/>
    </xf>
    <xf numFmtId="0" fontId="22" fillId="0" borderId="31" xfId="60" applyBorder="1" applyAlignment="1">
      <alignment horizontal="center" vertical="center"/>
      <protection/>
    </xf>
    <xf numFmtId="0" fontId="39" fillId="0" borderId="48" xfId="60" applyFont="1" applyBorder="1" applyAlignment="1">
      <alignment horizontal="center" vertical="center"/>
      <protection/>
    </xf>
    <xf numFmtId="0" fontId="22" fillId="0" borderId="49" xfId="60" applyBorder="1" applyAlignment="1">
      <alignment vertical="center"/>
      <protection/>
    </xf>
    <xf numFmtId="0" fontId="39" fillId="0" borderId="50" xfId="60" applyFont="1" applyBorder="1" applyAlignment="1">
      <alignment horizontal="center" vertical="center" wrapText="1"/>
      <protection/>
    </xf>
    <xf numFmtId="0" fontId="22" fillId="0" borderId="51" xfId="60" applyBorder="1" applyAlignment="1">
      <alignment vertical="center"/>
      <protection/>
    </xf>
    <xf numFmtId="0" fontId="39" fillId="0" borderId="52" xfId="60" applyFont="1" applyBorder="1" applyAlignment="1">
      <alignment horizontal="center" vertical="center" wrapText="1"/>
      <protection/>
    </xf>
    <xf numFmtId="0" fontId="22" fillId="0" borderId="52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23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5</v>
      </c>
      <c r="D6" s="94" t="s">
        <v>6</v>
      </c>
      <c r="E6" s="11" t="s">
        <v>7</v>
      </c>
      <c r="F6" s="12">
        <v>75756</v>
      </c>
      <c r="G6" s="13">
        <v>1622</v>
      </c>
      <c r="H6" s="14">
        <v>1523</v>
      </c>
      <c r="I6" s="15">
        <f>+F6+G6+H6</f>
        <v>78901</v>
      </c>
    </row>
    <row r="7" spans="2:9" ht="15" customHeight="1">
      <c r="B7" s="10"/>
      <c r="C7" s="92"/>
      <c r="D7" s="92"/>
      <c r="E7" s="16" t="s">
        <v>8</v>
      </c>
      <c r="F7" s="17">
        <v>407</v>
      </c>
      <c r="G7" s="18">
        <v>8</v>
      </c>
      <c r="H7" s="19">
        <v>6</v>
      </c>
      <c r="I7" s="20">
        <f>+F7+G7+H7</f>
        <v>421</v>
      </c>
    </row>
    <row r="8" spans="2:9" ht="15" customHeight="1">
      <c r="B8" s="10"/>
      <c r="C8" s="92"/>
      <c r="D8" s="92"/>
      <c r="E8" s="21" t="s">
        <v>9</v>
      </c>
      <c r="F8" s="22">
        <v>76163</v>
      </c>
      <c r="G8" s="23">
        <v>1630</v>
      </c>
      <c r="H8" s="24">
        <v>1529</v>
      </c>
      <c r="I8" s="25">
        <f>+I6+I7</f>
        <v>79322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83572</v>
      </c>
      <c r="G9" s="13">
        <v>1648</v>
      </c>
      <c r="H9" s="14">
        <v>1466</v>
      </c>
      <c r="I9" s="15">
        <f>+F9+G9+H9</f>
        <v>86686</v>
      </c>
    </row>
    <row r="10" spans="2:9" ht="15" customHeight="1">
      <c r="B10" s="10"/>
      <c r="C10" s="92"/>
      <c r="D10" s="92"/>
      <c r="E10" s="16" t="s">
        <v>8</v>
      </c>
      <c r="F10" s="17">
        <v>320</v>
      </c>
      <c r="G10" s="18">
        <v>18</v>
      </c>
      <c r="H10" s="19">
        <v>7</v>
      </c>
      <c r="I10" s="20">
        <f>+F10+G10+H10</f>
        <v>345</v>
      </c>
    </row>
    <row r="11" spans="2:9" ht="15" customHeight="1">
      <c r="B11" s="10"/>
      <c r="C11" s="92"/>
      <c r="D11" s="92"/>
      <c r="E11" s="21" t="s">
        <v>9</v>
      </c>
      <c r="F11" s="22">
        <v>83892</v>
      </c>
      <c r="G11" s="23">
        <v>1666</v>
      </c>
      <c r="H11" s="24">
        <v>1473</v>
      </c>
      <c r="I11" s="25">
        <f>+I9+I10</f>
        <v>87031</v>
      </c>
    </row>
    <row r="12" spans="2:9" ht="15" customHeight="1">
      <c r="B12" s="10"/>
      <c r="C12" s="92"/>
      <c r="D12" s="81" t="s">
        <v>6</v>
      </c>
      <c r="E12" s="11" t="s">
        <v>7</v>
      </c>
      <c r="F12" s="12">
        <v>159328</v>
      </c>
      <c r="G12" s="13">
        <v>3270</v>
      </c>
      <c r="H12" s="14">
        <v>2989</v>
      </c>
      <c r="I12" s="15">
        <f>+F12+G12+H12</f>
        <v>165587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727</v>
      </c>
      <c r="G13" s="18">
        <v>26</v>
      </c>
      <c r="H13" s="19">
        <v>13</v>
      </c>
      <c r="I13" s="20">
        <f>+F13+G13+H13</f>
        <v>766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160055</v>
      </c>
      <c r="G14" s="23">
        <v>3296</v>
      </c>
      <c r="H14" s="24">
        <v>3002</v>
      </c>
      <c r="I14" s="25">
        <f>+I12+I13</f>
        <v>166353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f>+F6-75620</f>
        <v>136</v>
      </c>
      <c r="G15" s="13">
        <f>+G6-1628</f>
        <v>-6</v>
      </c>
      <c r="H15" s="14">
        <f>+H6-1528</f>
        <v>-5</v>
      </c>
      <c r="I15" s="15">
        <f>+F15+G15+H15</f>
        <v>125</v>
      </c>
    </row>
    <row r="16" spans="2:9" ht="15" customHeight="1">
      <c r="B16" s="10"/>
      <c r="C16" s="92"/>
      <c r="D16" s="92"/>
      <c r="E16" s="16" t="s">
        <v>8</v>
      </c>
      <c r="F16" s="17">
        <f>+F7-382</f>
        <v>25</v>
      </c>
      <c r="G16" s="18">
        <f>+G7-8</f>
        <v>0</v>
      </c>
      <c r="H16" s="19">
        <f>+H7-6</f>
        <v>0</v>
      </c>
      <c r="I16" s="20">
        <f>+F16+G16+H16</f>
        <v>25</v>
      </c>
    </row>
    <row r="17" spans="2:9" ht="15" customHeight="1">
      <c r="B17" s="10"/>
      <c r="C17" s="92"/>
      <c r="D17" s="92"/>
      <c r="E17" s="21" t="s">
        <v>9</v>
      </c>
      <c r="F17" s="22">
        <f>+F15+F16</f>
        <v>161</v>
      </c>
      <c r="G17" s="23">
        <f>+G15+G16</f>
        <v>-6</v>
      </c>
      <c r="H17" s="24">
        <f>+H15+H16</f>
        <v>-5</v>
      </c>
      <c r="I17" s="25">
        <f>+I15+I16</f>
        <v>150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f>+F9-83451</f>
        <v>121</v>
      </c>
      <c r="G18" s="13">
        <f>+G9-1656</f>
        <v>-8</v>
      </c>
      <c r="H18" s="14">
        <f>+H9-1474</f>
        <v>-8</v>
      </c>
      <c r="I18" s="15">
        <f>+F18+G18+H18</f>
        <v>105</v>
      </c>
    </row>
    <row r="19" spans="2:9" ht="15" customHeight="1">
      <c r="B19" s="10"/>
      <c r="C19" s="92"/>
      <c r="D19" s="92"/>
      <c r="E19" s="16" t="s">
        <v>8</v>
      </c>
      <c r="F19" s="17">
        <f>+F10-321</f>
        <v>-1</v>
      </c>
      <c r="G19" s="18">
        <f>+G10-12</f>
        <v>6</v>
      </c>
      <c r="H19" s="19">
        <f>+H10-7</f>
        <v>0</v>
      </c>
      <c r="I19" s="20">
        <f>+F19+G19+H19</f>
        <v>5</v>
      </c>
    </row>
    <row r="20" spans="2:9" ht="15" customHeight="1">
      <c r="B20" s="10"/>
      <c r="C20" s="92"/>
      <c r="D20" s="92"/>
      <c r="E20" s="21" t="s">
        <v>9</v>
      </c>
      <c r="F20" s="22">
        <f>+F18+F19</f>
        <v>120</v>
      </c>
      <c r="G20" s="23">
        <f>+G18+G19</f>
        <v>-2</v>
      </c>
      <c r="H20" s="24">
        <f>+H18+H19</f>
        <v>-8</v>
      </c>
      <c r="I20" s="25">
        <f>+I18+I19</f>
        <v>110</v>
      </c>
    </row>
    <row r="21" spans="2:9" ht="15" customHeight="1">
      <c r="B21" s="10"/>
      <c r="C21" s="92"/>
      <c r="D21" s="81" t="s">
        <v>6</v>
      </c>
      <c r="E21" s="11" t="s">
        <v>7</v>
      </c>
      <c r="F21" s="12">
        <f aca="true" t="shared" si="0" ref="F21:H22">+F15+F18</f>
        <v>257</v>
      </c>
      <c r="G21" s="13">
        <f t="shared" si="0"/>
        <v>-14</v>
      </c>
      <c r="H21" s="14">
        <f t="shared" si="0"/>
        <v>-13</v>
      </c>
      <c r="I21" s="15">
        <f>+F21+G21+H21</f>
        <v>230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f t="shared" si="0"/>
        <v>24</v>
      </c>
      <c r="G22" s="18">
        <f t="shared" si="0"/>
        <v>6</v>
      </c>
      <c r="H22" s="19">
        <f t="shared" si="0"/>
        <v>0</v>
      </c>
      <c r="I22" s="20">
        <f>+F22+G22+H22</f>
        <v>30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f>+F21+F22</f>
        <v>281</v>
      </c>
      <c r="G23" s="23">
        <f>+G21+G22</f>
        <v>-8</v>
      </c>
      <c r="H23" s="24">
        <f>+H21+H22</f>
        <v>-13</v>
      </c>
      <c r="I23" s="25">
        <f>+I21+I22</f>
        <v>260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f>+F6-76129</f>
        <v>-373</v>
      </c>
      <c r="G24" s="13">
        <f>+G6-1645</f>
        <v>-23</v>
      </c>
      <c r="H24" s="14">
        <f>+H6-1529</f>
        <v>-6</v>
      </c>
      <c r="I24" s="15">
        <f>+F24+G24+H24</f>
        <v>-402</v>
      </c>
    </row>
    <row r="25" spans="2:9" ht="15" customHeight="1">
      <c r="B25" s="10"/>
      <c r="C25" s="92"/>
      <c r="D25" s="95"/>
      <c r="E25" s="16" t="s">
        <v>8</v>
      </c>
      <c r="F25" s="17">
        <f>+F7-377</f>
        <v>30</v>
      </c>
      <c r="G25" s="18">
        <f>+G7-4</f>
        <v>4</v>
      </c>
      <c r="H25" s="19">
        <f>+H7-5</f>
        <v>1</v>
      </c>
      <c r="I25" s="20">
        <f>+F25+G25+H25</f>
        <v>35</v>
      </c>
    </row>
    <row r="26" spans="2:9" ht="15" customHeight="1">
      <c r="B26" s="10"/>
      <c r="C26" s="92"/>
      <c r="D26" s="95"/>
      <c r="E26" s="21" t="s">
        <v>9</v>
      </c>
      <c r="F26" s="22">
        <f>+F24+F25</f>
        <v>-343</v>
      </c>
      <c r="G26" s="23">
        <f>+G24+G25</f>
        <v>-19</v>
      </c>
      <c r="H26" s="24">
        <f>+H24+H25</f>
        <v>-5</v>
      </c>
      <c r="I26" s="25">
        <f>+I24+I25</f>
        <v>-367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f>+F9-83904</f>
        <v>-332</v>
      </c>
      <c r="G27" s="13">
        <f>+G9-1671</f>
        <v>-23</v>
      </c>
      <c r="H27" s="14">
        <f>+H9-1501</f>
        <v>-35</v>
      </c>
      <c r="I27" s="15">
        <f>+F27+G27+H27</f>
        <v>-390</v>
      </c>
    </row>
    <row r="28" spans="2:9" ht="15" customHeight="1">
      <c r="B28" s="10"/>
      <c r="C28" s="92"/>
      <c r="D28" s="92"/>
      <c r="E28" s="16" t="s">
        <v>8</v>
      </c>
      <c r="F28" s="17">
        <f>+F10-309</f>
        <v>11</v>
      </c>
      <c r="G28" s="18">
        <f>+G10-5</f>
        <v>13</v>
      </c>
      <c r="H28" s="19">
        <f>+H10-7</f>
        <v>0</v>
      </c>
      <c r="I28" s="20">
        <f>+F28+G28+H28</f>
        <v>24</v>
      </c>
    </row>
    <row r="29" spans="2:9" ht="15" customHeight="1">
      <c r="B29" s="10"/>
      <c r="C29" s="92"/>
      <c r="D29" s="92"/>
      <c r="E29" s="21" t="s">
        <v>9</v>
      </c>
      <c r="F29" s="22">
        <f>+F27+F28</f>
        <v>-321</v>
      </c>
      <c r="G29" s="23">
        <f>+G27+G28</f>
        <v>-10</v>
      </c>
      <c r="H29" s="24">
        <f>+H27+H28</f>
        <v>-35</v>
      </c>
      <c r="I29" s="25">
        <f>+I27+I28</f>
        <v>-366</v>
      </c>
    </row>
    <row r="30" spans="2:9" ht="15" customHeight="1">
      <c r="B30" s="10"/>
      <c r="C30" s="92"/>
      <c r="D30" s="81" t="s">
        <v>6</v>
      </c>
      <c r="E30" s="11" t="s">
        <v>7</v>
      </c>
      <c r="F30" s="12">
        <f aca="true" t="shared" si="1" ref="F30:H31">+F24+F27</f>
        <v>-705</v>
      </c>
      <c r="G30" s="13">
        <f t="shared" si="1"/>
        <v>-46</v>
      </c>
      <c r="H30" s="14">
        <f t="shared" si="1"/>
        <v>-41</v>
      </c>
      <c r="I30" s="15">
        <f>+F30+G30+H30</f>
        <v>-792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f t="shared" si="1"/>
        <v>41</v>
      </c>
      <c r="G31" s="18">
        <f t="shared" si="1"/>
        <v>17</v>
      </c>
      <c r="H31" s="19">
        <f t="shared" si="1"/>
        <v>1</v>
      </c>
      <c r="I31" s="20">
        <f>+F31+G31+H31</f>
        <v>59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f>+F30+F31</f>
        <v>-664</v>
      </c>
      <c r="G32" s="32">
        <f>+G30+G31</f>
        <v>-29</v>
      </c>
      <c r="H32" s="33">
        <f>+H30+H31</f>
        <v>-40</v>
      </c>
      <c r="I32" s="34">
        <f>+I30+I31</f>
        <v>-733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5</v>
      </c>
      <c r="D35" s="97"/>
      <c r="E35" s="97"/>
      <c r="F35" s="12">
        <v>85437</v>
      </c>
      <c r="G35" s="13">
        <v>1284</v>
      </c>
      <c r="H35" s="39">
        <v>1340</v>
      </c>
      <c r="I35" s="40">
        <v>88061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f>+F35-84992</f>
        <v>445</v>
      </c>
      <c r="G36" s="18">
        <f>+G35-1279</f>
        <v>5</v>
      </c>
      <c r="H36" s="41">
        <f>+H35-1341</f>
        <v>-1</v>
      </c>
      <c r="I36" s="42">
        <f>+SUM(F36:H36)</f>
        <v>449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f>+F35-84836</f>
        <v>601</v>
      </c>
      <c r="G37" s="32">
        <f>+G35-1267</f>
        <v>17</v>
      </c>
      <c r="H37" s="44">
        <f>+H35-1314</f>
        <v>26</v>
      </c>
      <c r="I37" s="45">
        <f>+SUM(F37:H37)</f>
        <v>644</v>
      </c>
    </row>
    <row r="39" ht="13.5">
      <c r="H39" s="46" t="s">
        <v>18</v>
      </c>
    </row>
  </sheetData>
  <sheetProtection/>
  <mergeCells count="12">
    <mergeCell ref="C6:C14"/>
    <mergeCell ref="D6:D8"/>
    <mergeCell ref="D9:D11"/>
    <mergeCell ref="C15:C23"/>
    <mergeCell ref="D15:D17"/>
    <mergeCell ref="D18:D20"/>
    <mergeCell ref="C24:C32"/>
    <mergeCell ref="D24:D26"/>
    <mergeCell ref="D27:D29"/>
    <mergeCell ref="C35:E35"/>
    <mergeCell ref="C36:E36"/>
    <mergeCell ref="C37:E3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36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37</v>
      </c>
      <c r="D6" s="94" t="s">
        <v>6</v>
      </c>
      <c r="E6" s="11" t="s">
        <v>7</v>
      </c>
      <c r="F6" s="12">
        <v>75596</v>
      </c>
      <c r="G6" s="13">
        <v>1591</v>
      </c>
      <c r="H6" s="14">
        <v>1530</v>
      </c>
      <c r="I6" s="15">
        <v>78717</v>
      </c>
    </row>
    <row r="7" spans="2:9" ht="15" customHeight="1">
      <c r="B7" s="10"/>
      <c r="C7" s="92"/>
      <c r="D7" s="92"/>
      <c r="E7" s="16" t="s">
        <v>8</v>
      </c>
      <c r="F7" s="17">
        <v>437</v>
      </c>
      <c r="G7" s="18">
        <v>7</v>
      </c>
      <c r="H7" s="19">
        <v>8</v>
      </c>
      <c r="I7" s="20">
        <v>452</v>
      </c>
    </row>
    <row r="8" spans="2:9" ht="15" customHeight="1">
      <c r="B8" s="10"/>
      <c r="C8" s="92"/>
      <c r="D8" s="92"/>
      <c r="E8" s="21" t="s">
        <v>9</v>
      </c>
      <c r="F8" s="22">
        <v>76033</v>
      </c>
      <c r="G8" s="23">
        <v>1598</v>
      </c>
      <c r="H8" s="24">
        <v>1538</v>
      </c>
      <c r="I8" s="25">
        <v>79169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83353</v>
      </c>
      <c r="G9" s="13">
        <v>1624</v>
      </c>
      <c r="H9" s="14">
        <v>1464</v>
      </c>
      <c r="I9" s="15">
        <v>86441</v>
      </c>
    </row>
    <row r="10" spans="2:9" ht="15" customHeight="1">
      <c r="B10" s="10"/>
      <c r="C10" s="92"/>
      <c r="D10" s="92"/>
      <c r="E10" s="16" t="s">
        <v>8</v>
      </c>
      <c r="F10" s="17">
        <v>349</v>
      </c>
      <c r="G10" s="18">
        <v>19</v>
      </c>
      <c r="H10" s="19">
        <v>7</v>
      </c>
      <c r="I10" s="20">
        <v>375</v>
      </c>
    </row>
    <row r="11" spans="2:9" ht="15" customHeight="1">
      <c r="B11" s="10"/>
      <c r="C11" s="92"/>
      <c r="D11" s="92"/>
      <c r="E11" s="21" t="s">
        <v>9</v>
      </c>
      <c r="F11" s="22">
        <v>83702</v>
      </c>
      <c r="G11" s="23">
        <v>1643</v>
      </c>
      <c r="H11" s="24">
        <v>1471</v>
      </c>
      <c r="I11" s="25">
        <v>86816</v>
      </c>
    </row>
    <row r="12" spans="2:9" ht="15" customHeight="1">
      <c r="B12" s="10"/>
      <c r="C12" s="92"/>
      <c r="D12" s="88" t="s">
        <v>6</v>
      </c>
      <c r="E12" s="11" t="s">
        <v>7</v>
      </c>
      <c r="F12" s="12">
        <v>158949</v>
      </c>
      <c r="G12" s="13">
        <v>3215</v>
      </c>
      <c r="H12" s="14">
        <v>2994</v>
      </c>
      <c r="I12" s="15">
        <v>165158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786</v>
      </c>
      <c r="G13" s="18">
        <v>26</v>
      </c>
      <c r="H13" s="19">
        <v>15</v>
      </c>
      <c r="I13" s="20">
        <v>827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159735</v>
      </c>
      <c r="G14" s="23">
        <v>3241</v>
      </c>
      <c r="H14" s="24">
        <v>3009</v>
      </c>
      <c r="I14" s="25">
        <v>165985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-15</v>
      </c>
      <c r="G15" s="13">
        <v>-5</v>
      </c>
      <c r="H15" s="14">
        <v>-7</v>
      </c>
      <c r="I15" s="15">
        <v>-27</v>
      </c>
    </row>
    <row r="16" spans="2:9" ht="15" customHeight="1">
      <c r="B16" s="10"/>
      <c r="C16" s="92"/>
      <c r="D16" s="92"/>
      <c r="E16" s="16" t="s">
        <v>8</v>
      </c>
      <c r="F16" s="17">
        <v>-9</v>
      </c>
      <c r="G16" s="18">
        <v>0</v>
      </c>
      <c r="H16" s="19">
        <v>0</v>
      </c>
      <c r="I16" s="20">
        <v>-9</v>
      </c>
    </row>
    <row r="17" spans="2:9" ht="15" customHeight="1">
      <c r="B17" s="10"/>
      <c r="C17" s="92"/>
      <c r="D17" s="92"/>
      <c r="E17" s="21" t="s">
        <v>9</v>
      </c>
      <c r="F17" s="22">
        <v>-24</v>
      </c>
      <c r="G17" s="23">
        <v>-5</v>
      </c>
      <c r="H17" s="24">
        <v>-7</v>
      </c>
      <c r="I17" s="25">
        <v>-36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-12</v>
      </c>
      <c r="G18" s="13">
        <v>-7</v>
      </c>
      <c r="H18" s="14">
        <v>2</v>
      </c>
      <c r="I18" s="15">
        <v>-17</v>
      </c>
    </row>
    <row r="19" spans="2:9" ht="15" customHeight="1">
      <c r="B19" s="10"/>
      <c r="C19" s="92"/>
      <c r="D19" s="92"/>
      <c r="E19" s="16" t="s">
        <v>8</v>
      </c>
      <c r="F19" s="17">
        <v>-6</v>
      </c>
      <c r="G19" s="18">
        <v>1</v>
      </c>
      <c r="H19" s="19">
        <v>0</v>
      </c>
      <c r="I19" s="20">
        <v>-5</v>
      </c>
    </row>
    <row r="20" spans="2:9" ht="15" customHeight="1">
      <c r="B20" s="10"/>
      <c r="C20" s="92"/>
      <c r="D20" s="92"/>
      <c r="E20" s="21" t="s">
        <v>9</v>
      </c>
      <c r="F20" s="22">
        <v>-18</v>
      </c>
      <c r="G20" s="23">
        <v>-6</v>
      </c>
      <c r="H20" s="24">
        <v>2</v>
      </c>
      <c r="I20" s="25">
        <v>-22</v>
      </c>
    </row>
    <row r="21" spans="2:9" ht="15" customHeight="1">
      <c r="B21" s="10"/>
      <c r="C21" s="92"/>
      <c r="D21" s="88" t="s">
        <v>6</v>
      </c>
      <c r="E21" s="11" t="s">
        <v>7</v>
      </c>
      <c r="F21" s="12">
        <v>-27</v>
      </c>
      <c r="G21" s="13">
        <v>-12</v>
      </c>
      <c r="H21" s="14">
        <v>-5</v>
      </c>
      <c r="I21" s="15">
        <v>-44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-15</v>
      </c>
      <c r="G22" s="18">
        <v>1</v>
      </c>
      <c r="H22" s="19">
        <v>0</v>
      </c>
      <c r="I22" s="20">
        <v>-14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-42</v>
      </c>
      <c r="G23" s="23">
        <v>-11</v>
      </c>
      <c r="H23" s="24">
        <v>-5</v>
      </c>
      <c r="I23" s="25">
        <v>-58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-393</v>
      </c>
      <c r="G24" s="13">
        <v>-39</v>
      </c>
      <c r="H24" s="14">
        <v>1</v>
      </c>
      <c r="I24" s="15">
        <v>-431</v>
      </c>
    </row>
    <row r="25" spans="2:9" ht="15" customHeight="1">
      <c r="B25" s="10"/>
      <c r="C25" s="92"/>
      <c r="D25" s="95"/>
      <c r="E25" s="16" t="s">
        <v>8</v>
      </c>
      <c r="F25" s="17">
        <v>45</v>
      </c>
      <c r="G25" s="18">
        <v>0</v>
      </c>
      <c r="H25" s="19">
        <v>2</v>
      </c>
      <c r="I25" s="20">
        <v>47</v>
      </c>
    </row>
    <row r="26" spans="2:9" ht="15" customHeight="1">
      <c r="B26" s="10"/>
      <c r="C26" s="92"/>
      <c r="D26" s="95"/>
      <c r="E26" s="21" t="s">
        <v>9</v>
      </c>
      <c r="F26" s="22">
        <v>-348</v>
      </c>
      <c r="G26" s="23">
        <v>-39</v>
      </c>
      <c r="H26" s="24">
        <v>3</v>
      </c>
      <c r="I26" s="25">
        <v>-384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-409</v>
      </c>
      <c r="G27" s="13">
        <v>-40</v>
      </c>
      <c r="H27" s="14">
        <v>-22</v>
      </c>
      <c r="I27" s="15">
        <v>-471</v>
      </c>
    </row>
    <row r="28" spans="2:9" ht="15" customHeight="1">
      <c r="B28" s="10"/>
      <c r="C28" s="92"/>
      <c r="D28" s="92"/>
      <c r="E28" s="16" t="s">
        <v>8</v>
      </c>
      <c r="F28" s="17">
        <v>30</v>
      </c>
      <c r="G28" s="18">
        <v>8</v>
      </c>
      <c r="H28" s="19">
        <v>0</v>
      </c>
      <c r="I28" s="20">
        <v>38</v>
      </c>
    </row>
    <row r="29" spans="2:9" ht="15" customHeight="1">
      <c r="B29" s="10"/>
      <c r="C29" s="92"/>
      <c r="D29" s="92"/>
      <c r="E29" s="21" t="s">
        <v>9</v>
      </c>
      <c r="F29" s="22">
        <v>-379</v>
      </c>
      <c r="G29" s="23">
        <v>-32</v>
      </c>
      <c r="H29" s="24">
        <v>-22</v>
      </c>
      <c r="I29" s="25">
        <v>-433</v>
      </c>
    </row>
    <row r="30" spans="2:9" ht="15" customHeight="1">
      <c r="B30" s="10"/>
      <c r="C30" s="92"/>
      <c r="D30" s="88" t="s">
        <v>6</v>
      </c>
      <c r="E30" s="11" t="s">
        <v>7</v>
      </c>
      <c r="F30" s="12">
        <v>-802</v>
      </c>
      <c r="G30" s="13">
        <v>-79</v>
      </c>
      <c r="H30" s="14">
        <v>-21</v>
      </c>
      <c r="I30" s="15">
        <v>-902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75</v>
      </c>
      <c r="G31" s="18">
        <v>8</v>
      </c>
      <c r="H31" s="19">
        <v>2</v>
      </c>
      <c r="I31" s="20">
        <v>85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-727</v>
      </c>
      <c r="G32" s="32">
        <v>-71</v>
      </c>
      <c r="H32" s="33">
        <v>-19</v>
      </c>
      <c r="I32" s="34">
        <v>-817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37</v>
      </c>
      <c r="D35" s="97"/>
      <c r="E35" s="97"/>
      <c r="F35" s="12">
        <v>85564</v>
      </c>
      <c r="G35" s="13">
        <v>1273</v>
      </c>
      <c r="H35" s="39">
        <v>1357</v>
      </c>
      <c r="I35" s="40">
        <v>88194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26</v>
      </c>
      <c r="G36" s="18">
        <v>-5</v>
      </c>
      <c r="H36" s="41">
        <v>-3</v>
      </c>
      <c r="I36" s="42">
        <v>18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537</v>
      </c>
      <c r="G37" s="32">
        <v>-12</v>
      </c>
      <c r="H37" s="44">
        <v>24</v>
      </c>
      <c r="I37" s="45">
        <v>549</v>
      </c>
    </row>
    <row r="39" ht="13.5">
      <c r="H39" s="46" t="s">
        <v>18</v>
      </c>
    </row>
  </sheetData>
  <sheetProtection/>
  <mergeCells count="12">
    <mergeCell ref="C6:C14"/>
    <mergeCell ref="D6:D8"/>
    <mergeCell ref="D9:D11"/>
    <mergeCell ref="C15:C23"/>
    <mergeCell ref="D15:D17"/>
    <mergeCell ref="D18:D20"/>
    <mergeCell ref="C24:C32"/>
    <mergeCell ref="D24:D26"/>
    <mergeCell ref="D27:D29"/>
    <mergeCell ref="C35:E35"/>
    <mergeCell ref="C36:E36"/>
    <mergeCell ref="C37:E3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38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39</v>
      </c>
      <c r="D6" s="94" t="s">
        <v>6</v>
      </c>
      <c r="E6" s="11" t="s">
        <v>7</v>
      </c>
      <c r="F6" s="12">
        <v>75528</v>
      </c>
      <c r="G6" s="13">
        <v>1590</v>
      </c>
      <c r="H6" s="14">
        <v>1527</v>
      </c>
      <c r="I6" s="15">
        <v>78645</v>
      </c>
    </row>
    <row r="7" spans="2:9" ht="15" customHeight="1">
      <c r="B7" s="10"/>
      <c r="C7" s="92"/>
      <c r="D7" s="92"/>
      <c r="E7" s="16" t="s">
        <v>8</v>
      </c>
      <c r="F7" s="17">
        <v>435</v>
      </c>
      <c r="G7" s="18">
        <v>7</v>
      </c>
      <c r="H7" s="19">
        <v>11</v>
      </c>
      <c r="I7" s="20">
        <v>453</v>
      </c>
    </row>
    <row r="8" spans="2:9" ht="15" customHeight="1">
      <c r="B8" s="10"/>
      <c r="C8" s="92"/>
      <c r="D8" s="92"/>
      <c r="E8" s="21" t="s">
        <v>9</v>
      </c>
      <c r="F8" s="22">
        <v>75963</v>
      </c>
      <c r="G8" s="23">
        <v>1597</v>
      </c>
      <c r="H8" s="24">
        <v>1538</v>
      </c>
      <c r="I8" s="25">
        <v>79098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83297</v>
      </c>
      <c r="G9" s="13">
        <v>1625</v>
      </c>
      <c r="H9" s="14">
        <v>1458</v>
      </c>
      <c r="I9" s="15">
        <v>86380</v>
      </c>
    </row>
    <row r="10" spans="2:9" ht="15" customHeight="1">
      <c r="B10" s="10"/>
      <c r="C10" s="92"/>
      <c r="D10" s="92"/>
      <c r="E10" s="16" t="s">
        <v>8</v>
      </c>
      <c r="F10" s="17">
        <v>347</v>
      </c>
      <c r="G10" s="18">
        <v>19</v>
      </c>
      <c r="H10" s="19">
        <v>7</v>
      </c>
      <c r="I10" s="20">
        <v>373</v>
      </c>
    </row>
    <row r="11" spans="2:9" ht="15" customHeight="1">
      <c r="B11" s="10"/>
      <c r="C11" s="92"/>
      <c r="D11" s="92"/>
      <c r="E11" s="21" t="s">
        <v>9</v>
      </c>
      <c r="F11" s="22">
        <v>83644</v>
      </c>
      <c r="G11" s="23">
        <v>1644</v>
      </c>
      <c r="H11" s="24">
        <v>1465</v>
      </c>
      <c r="I11" s="25">
        <v>86753</v>
      </c>
    </row>
    <row r="12" spans="2:9" ht="15" customHeight="1">
      <c r="B12" s="10"/>
      <c r="C12" s="92"/>
      <c r="D12" s="89" t="s">
        <v>6</v>
      </c>
      <c r="E12" s="11" t="s">
        <v>7</v>
      </c>
      <c r="F12" s="12">
        <v>158825</v>
      </c>
      <c r="G12" s="13">
        <v>3215</v>
      </c>
      <c r="H12" s="14">
        <v>2985</v>
      </c>
      <c r="I12" s="15">
        <v>165025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782</v>
      </c>
      <c r="G13" s="18">
        <v>26</v>
      </c>
      <c r="H13" s="19">
        <v>18</v>
      </c>
      <c r="I13" s="20">
        <v>826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159607</v>
      </c>
      <c r="G14" s="23">
        <v>3241</v>
      </c>
      <c r="H14" s="24">
        <v>3003</v>
      </c>
      <c r="I14" s="25">
        <v>165851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-68</v>
      </c>
      <c r="G15" s="13">
        <v>-1</v>
      </c>
      <c r="H15" s="14">
        <v>-3</v>
      </c>
      <c r="I15" s="15">
        <v>-72</v>
      </c>
    </row>
    <row r="16" spans="2:9" ht="15" customHeight="1">
      <c r="B16" s="10"/>
      <c r="C16" s="92"/>
      <c r="D16" s="92"/>
      <c r="E16" s="16" t="s">
        <v>8</v>
      </c>
      <c r="F16" s="17">
        <v>-2</v>
      </c>
      <c r="G16" s="18">
        <v>0</v>
      </c>
      <c r="H16" s="19">
        <v>3</v>
      </c>
      <c r="I16" s="20">
        <v>1</v>
      </c>
    </row>
    <row r="17" spans="2:9" ht="15" customHeight="1">
      <c r="B17" s="10"/>
      <c r="C17" s="92"/>
      <c r="D17" s="92"/>
      <c r="E17" s="21" t="s">
        <v>9</v>
      </c>
      <c r="F17" s="22">
        <v>-70</v>
      </c>
      <c r="G17" s="23">
        <v>-1</v>
      </c>
      <c r="H17" s="24">
        <v>0</v>
      </c>
      <c r="I17" s="25">
        <v>-71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-56</v>
      </c>
      <c r="G18" s="13">
        <v>1</v>
      </c>
      <c r="H18" s="14">
        <v>-6</v>
      </c>
      <c r="I18" s="15">
        <v>-61</v>
      </c>
    </row>
    <row r="19" spans="2:9" ht="15" customHeight="1">
      <c r="B19" s="10"/>
      <c r="C19" s="92"/>
      <c r="D19" s="92"/>
      <c r="E19" s="16" t="s">
        <v>8</v>
      </c>
      <c r="F19" s="17">
        <v>-2</v>
      </c>
      <c r="G19" s="18">
        <v>0</v>
      </c>
      <c r="H19" s="19">
        <v>0</v>
      </c>
      <c r="I19" s="20">
        <v>-2</v>
      </c>
    </row>
    <row r="20" spans="2:9" ht="15" customHeight="1">
      <c r="B20" s="10"/>
      <c r="C20" s="92"/>
      <c r="D20" s="92"/>
      <c r="E20" s="21" t="s">
        <v>9</v>
      </c>
      <c r="F20" s="22">
        <v>-58</v>
      </c>
      <c r="G20" s="23">
        <v>1</v>
      </c>
      <c r="H20" s="24">
        <v>-6</v>
      </c>
      <c r="I20" s="25">
        <v>-63</v>
      </c>
    </row>
    <row r="21" spans="2:9" ht="15" customHeight="1">
      <c r="B21" s="10"/>
      <c r="C21" s="92"/>
      <c r="D21" s="89" t="s">
        <v>6</v>
      </c>
      <c r="E21" s="11" t="s">
        <v>7</v>
      </c>
      <c r="F21" s="12">
        <v>-124</v>
      </c>
      <c r="G21" s="13">
        <v>0</v>
      </c>
      <c r="H21" s="14">
        <v>-9</v>
      </c>
      <c r="I21" s="15">
        <v>-133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-4</v>
      </c>
      <c r="G22" s="18">
        <v>0</v>
      </c>
      <c r="H22" s="19">
        <v>3</v>
      </c>
      <c r="I22" s="20">
        <v>-1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-128</v>
      </c>
      <c r="G23" s="23">
        <v>0</v>
      </c>
      <c r="H23" s="24">
        <v>-6</v>
      </c>
      <c r="I23" s="25">
        <v>-134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-436</v>
      </c>
      <c r="G24" s="13">
        <v>-36</v>
      </c>
      <c r="H24" s="14">
        <v>-23</v>
      </c>
      <c r="I24" s="15">
        <v>-495</v>
      </c>
    </row>
    <row r="25" spans="2:9" ht="15" customHeight="1">
      <c r="B25" s="10"/>
      <c r="C25" s="92"/>
      <c r="D25" s="95"/>
      <c r="E25" s="16" t="s">
        <v>8</v>
      </c>
      <c r="F25" s="17">
        <v>40</v>
      </c>
      <c r="G25" s="18">
        <v>0</v>
      </c>
      <c r="H25" s="19">
        <v>5</v>
      </c>
      <c r="I25" s="20">
        <v>45</v>
      </c>
    </row>
    <row r="26" spans="2:9" ht="15" customHeight="1">
      <c r="B26" s="10"/>
      <c r="C26" s="92"/>
      <c r="D26" s="95"/>
      <c r="E26" s="21" t="s">
        <v>9</v>
      </c>
      <c r="F26" s="22">
        <v>-396</v>
      </c>
      <c r="G26" s="23">
        <v>-36</v>
      </c>
      <c r="H26" s="24">
        <v>-18</v>
      </c>
      <c r="I26" s="25">
        <v>-450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-454</v>
      </c>
      <c r="G27" s="13">
        <v>-30</v>
      </c>
      <c r="H27" s="14">
        <v>-27</v>
      </c>
      <c r="I27" s="15">
        <v>-511</v>
      </c>
    </row>
    <row r="28" spans="2:9" ht="15" customHeight="1">
      <c r="B28" s="10"/>
      <c r="C28" s="92"/>
      <c r="D28" s="92"/>
      <c r="E28" s="16" t="s">
        <v>8</v>
      </c>
      <c r="F28" s="17">
        <v>32</v>
      </c>
      <c r="G28" s="18">
        <v>8</v>
      </c>
      <c r="H28" s="19">
        <v>0</v>
      </c>
      <c r="I28" s="20">
        <v>40</v>
      </c>
    </row>
    <row r="29" spans="2:9" ht="15" customHeight="1">
      <c r="B29" s="10"/>
      <c r="C29" s="92"/>
      <c r="D29" s="92"/>
      <c r="E29" s="21" t="s">
        <v>9</v>
      </c>
      <c r="F29" s="22">
        <v>-422</v>
      </c>
      <c r="G29" s="23">
        <v>-22</v>
      </c>
      <c r="H29" s="24">
        <v>-27</v>
      </c>
      <c r="I29" s="25">
        <v>-471</v>
      </c>
    </row>
    <row r="30" spans="2:9" ht="15" customHeight="1">
      <c r="B30" s="10"/>
      <c r="C30" s="92"/>
      <c r="D30" s="89" t="s">
        <v>6</v>
      </c>
      <c r="E30" s="11" t="s">
        <v>7</v>
      </c>
      <c r="F30" s="12">
        <v>-890</v>
      </c>
      <c r="G30" s="13">
        <v>-66</v>
      </c>
      <c r="H30" s="14">
        <v>-50</v>
      </c>
      <c r="I30" s="15">
        <v>-1006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72</v>
      </c>
      <c r="G31" s="18">
        <v>8</v>
      </c>
      <c r="H31" s="19">
        <v>5</v>
      </c>
      <c r="I31" s="20">
        <v>85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-818</v>
      </c>
      <c r="G32" s="32">
        <v>-58</v>
      </c>
      <c r="H32" s="33">
        <v>-45</v>
      </c>
      <c r="I32" s="34">
        <v>-921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39</v>
      </c>
      <c r="D35" s="97"/>
      <c r="E35" s="97"/>
      <c r="F35" s="12">
        <v>85522</v>
      </c>
      <c r="G35" s="13">
        <v>1272</v>
      </c>
      <c r="H35" s="39">
        <v>1355</v>
      </c>
      <c r="I35" s="40">
        <v>88149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-42</v>
      </c>
      <c r="G36" s="18">
        <v>-1</v>
      </c>
      <c r="H36" s="41">
        <v>-2</v>
      </c>
      <c r="I36" s="42">
        <v>-45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519</v>
      </c>
      <c r="G37" s="32">
        <v>-5</v>
      </c>
      <c r="H37" s="44">
        <v>-1</v>
      </c>
      <c r="I37" s="45">
        <v>513</v>
      </c>
    </row>
    <row r="39" ht="13.5">
      <c r="H39" s="46" t="s">
        <v>18</v>
      </c>
    </row>
  </sheetData>
  <sheetProtection/>
  <mergeCells count="12">
    <mergeCell ref="C24:C32"/>
    <mergeCell ref="D24:D26"/>
    <mergeCell ref="D27:D29"/>
    <mergeCell ref="C35:E35"/>
    <mergeCell ref="C36:E36"/>
    <mergeCell ref="C37:E37"/>
    <mergeCell ref="C6:C14"/>
    <mergeCell ref="D6:D8"/>
    <mergeCell ref="D9:D11"/>
    <mergeCell ref="C15:C23"/>
    <mergeCell ref="D15:D17"/>
    <mergeCell ref="D18:D2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40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41</v>
      </c>
      <c r="D6" s="94" t="s">
        <v>6</v>
      </c>
      <c r="E6" s="11" t="s">
        <v>7</v>
      </c>
      <c r="F6" s="12">
        <v>75280</v>
      </c>
      <c r="G6" s="13">
        <v>1586</v>
      </c>
      <c r="H6" s="14">
        <v>1525</v>
      </c>
      <c r="I6" s="15">
        <v>78391</v>
      </c>
    </row>
    <row r="7" spans="2:9" ht="15" customHeight="1">
      <c r="B7" s="10"/>
      <c r="C7" s="92"/>
      <c r="D7" s="92"/>
      <c r="E7" s="16" t="s">
        <v>8</v>
      </c>
      <c r="F7" s="17">
        <v>455</v>
      </c>
      <c r="G7" s="18">
        <v>7</v>
      </c>
      <c r="H7" s="19">
        <v>11</v>
      </c>
      <c r="I7" s="20">
        <v>473</v>
      </c>
    </row>
    <row r="8" spans="2:9" ht="15" customHeight="1">
      <c r="B8" s="10"/>
      <c r="C8" s="92"/>
      <c r="D8" s="92"/>
      <c r="E8" s="21" t="s">
        <v>9</v>
      </c>
      <c r="F8" s="22">
        <v>75735</v>
      </c>
      <c r="G8" s="23">
        <v>1593</v>
      </c>
      <c r="H8" s="24">
        <v>1536</v>
      </c>
      <c r="I8" s="25">
        <v>78864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83070</v>
      </c>
      <c r="G9" s="13">
        <v>1616</v>
      </c>
      <c r="H9" s="14">
        <v>1453</v>
      </c>
      <c r="I9" s="15">
        <v>86139</v>
      </c>
    </row>
    <row r="10" spans="2:9" ht="15" customHeight="1">
      <c r="B10" s="10"/>
      <c r="C10" s="92"/>
      <c r="D10" s="92"/>
      <c r="E10" s="16" t="s">
        <v>8</v>
      </c>
      <c r="F10" s="17">
        <v>354</v>
      </c>
      <c r="G10" s="18">
        <v>20</v>
      </c>
      <c r="H10" s="19">
        <v>7</v>
      </c>
      <c r="I10" s="20">
        <v>381</v>
      </c>
    </row>
    <row r="11" spans="2:9" ht="15" customHeight="1">
      <c r="B11" s="10"/>
      <c r="C11" s="92"/>
      <c r="D11" s="92"/>
      <c r="E11" s="21" t="s">
        <v>9</v>
      </c>
      <c r="F11" s="22">
        <v>83424</v>
      </c>
      <c r="G11" s="23">
        <v>1636</v>
      </c>
      <c r="H11" s="24">
        <v>1460</v>
      </c>
      <c r="I11" s="25">
        <v>86520</v>
      </c>
    </row>
    <row r="12" spans="2:9" ht="15" customHeight="1">
      <c r="B12" s="10"/>
      <c r="C12" s="92"/>
      <c r="D12" s="90" t="s">
        <v>6</v>
      </c>
      <c r="E12" s="11" t="s">
        <v>7</v>
      </c>
      <c r="F12" s="12">
        <v>158350</v>
      </c>
      <c r="G12" s="13">
        <v>3202</v>
      </c>
      <c r="H12" s="14">
        <v>2978</v>
      </c>
      <c r="I12" s="15">
        <v>164530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809</v>
      </c>
      <c r="G13" s="18">
        <v>27</v>
      </c>
      <c r="H13" s="19">
        <v>18</v>
      </c>
      <c r="I13" s="20">
        <v>854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159159</v>
      </c>
      <c r="G14" s="23">
        <v>3229</v>
      </c>
      <c r="H14" s="24">
        <v>2996</v>
      </c>
      <c r="I14" s="25">
        <v>165384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-248</v>
      </c>
      <c r="G15" s="13">
        <v>-4</v>
      </c>
      <c r="H15" s="14">
        <v>-2</v>
      </c>
      <c r="I15" s="15">
        <v>-254</v>
      </c>
    </row>
    <row r="16" spans="2:9" ht="15" customHeight="1">
      <c r="B16" s="10"/>
      <c r="C16" s="92"/>
      <c r="D16" s="92"/>
      <c r="E16" s="16" t="s">
        <v>8</v>
      </c>
      <c r="F16" s="17">
        <v>20</v>
      </c>
      <c r="G16" s="18">
        <v>0</v>
      </c>
      <c r="H16" s="19">
        <v>0</v>
      </c>
      <c r="I16" s="20">
        <v>20</v>
      </c>
    </row>
    <row r="17" spans="2:9" ht="15" customHeight="1">
      <c r="B17" s="10"/>
      <c r="C17" s="92"/>
      <c r="D17" s="92"/>
      <c r="E17" s="21" t="s">
        <v>9</v>
      </c>
      <c r="F17" s="22">
        <v>-228</v>
      </c>
      <c r="G17" s="23">
        <v>-4</v>
      </c>
      <c r="H17" s="24">
        <v>-2</v>
      </c>
      <c r="I17" s="25">
        <v>-234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-227</v>
      </c>
      <c r="G18" s="13">
        <v>-9</v>
      </c>
      <c r="H18" s="14">
        <v>-5</v>
      </c>
      <c r="I18" s="15">
        <v>-241</v>
      </c>
    </row>
    <row r="19" spans="2:9" ht="15" customHeight="1">
      <c r="B19" s="10"/>
      <c r="C19" s="92"/>
      <c r="D19" s="92"/>
      <c r="E19" s="16" t="s">
        <v>8</v>
      </c>
      <c r="F19" s="17">
        <v>7</v>
      </c>
      <c r="G19" s="18">
        <v>1</v>
      </c>
      <c r="H19" s="19">
        <v>0</v>
      </c>
      <c r="I19" s="20">
        <v>8</v>
      </c>
    </row>
    <row r="20" spans="2:9" ht="15" customHeight="1">
      <c r="B20" s="10"/>
      <c r="C20" s="92"/>
      <c r="D20" s="92"/>
      <c r="E20" s="21" t="s">
        <v>9</v>
      </c>
      <c r="F20" s="22">
        <v>-220</v>
      </c>
      <c r="G20" s="23">
        <v>-8</v>
      </c>
      <c r="H20" s="24">
        <v>-5</v>
      </c>
      <c r="I20" s="25">
        <v>-233</v>
      </c>
    </row>
    <row r="21" spans="2:9" ht="15" customHeight="1">
      <c r="B21" s="10"/>
      <c r="C21" s="92"/>
      <c r="D21" s="90" t="s">
        <v>6</v>
      </c>
      <c r="E21" s="11" t="s">
        <v>7</v>
      </c>
      <c r="F21" s="12">
        <v>-475</v>
      </c>
      <c r="G21" s="13">
        <v>-13</v>
      </c>
      <c r="H21" s="14">
        <v>-7</v>
      </c>
      <c r="I21" s="15">
        <v>-495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27</v>
      </c>
      <c r="G22" s="18">
        <v>1</v>
      </c>
      <c r="H22" s="19">
        <v>0</v>
      </c>
      <c r="I22" s="20">
        <v>28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-448</v>
      </c>
      <c r="G23" s="23">
        <v>-12</v>
      </c>
      <c r="H23" s="24">
        <v>-7</v>
      </c>
      <c r="I23" s="25">
        <v>-467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-340</v>
      </c>
      <c r="G24" s="13">
        <v>-42</v>
      </c>
      <c r="H24" s="14">
        <v>-3</v>
      </c>
      <c r="I24" s="15">
        <v>-385</v>
      </c>
    </row>
    <row r="25" spans="2:9" ht="15" customHeight="1">
      <c r="B25" s="10"/>
      <c r="C25" s="92"/>
      <c r="D25" s="95"/>
      <c r="E25" s="16" t="s">
        <v>8</v>
      </c>
      <c r="F25" s="17">
        <v>73</v>
      </c>
      <c r="G25" s="18">
        <v>-1</v>
      </c>
      <c r="H25" s="19">
        <v>5</v>
      </c>
      <c r="I25" s="20">
        <v>77</v>
      </c>
    </row>
    <row r="26" spans="2:9" ht="15" customHeight="1">
      <c r="B26" s="10"/>
      <c r="C26" s="92"/>
      <c r="D26" s="95"/>
      <c r="E26" s="21" t="s">
        <v>9</v>
      </c>
      <c r="F26" s="22">
        <v>-267</v>
      </c>
      <c r="G26" s="23">
        <v>-43</v>
      </c>
      <c r="H26" s="24">
        <v>2</v>
      </c>
      <c r="I26" s="25">
        <v>-308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-381</v>
      </c>
      <c r="G27" s="13">
        <v>-40</v>
      </c>
      <c r="H27" s="14">
        <v>-21</v>
      </c>
      <c r="I27" s="15">
        <v>-442</v>
      </c>
    </row>
    <row r="28" spans="2:9" ht="15" customHeight="1">
      <c r="B28" s="10"/>
      <c r="C28" s="92"/>
      <c r="D28" s="92"/>
      <c r="E28" s="16" t="s">
        <v>8</v>
      </c>
      <c r="F28" s="17">
        <v>33</v>
      </c>
      <c r="G28" s="18">
        <v>8</v>
      </c>
      <c r="H28" s="19">
        <v>0</v>
      </c>
      <c r="I28" s="20">
        <v>41</v>
      </c>
    </row>
    <row r="29" spans="2:9" ht="15" customHeight="1">
      <c r="B29" s="10"/>
      <c r="C29" s="92"/>
      <c r="D29" s="92"/>
      <c r="E29" s="21" t="s">
        <v>9</v>
      </c>
      <c r="F29" s="22">
        <v>-348</v>
      </c>
      <c r="G29" s="23">
        <v>-32</v>
      </c>
      <c r="H29" s="24">
        <v>-21</v>
      </c>
      <c r="I29" s="25">
        <v>-401</v>
      </c>
    </row>
    <row r="30" spans="2:9" ht="15" customHeight="1">
      <c r="B30" s="10"/>
      <c r="C30" s="92"/>
      <c r="D30" s="90" t="s">
        <v>6</v>
      </c>
      <c r="E30" s="11" t="s">
        <v>7</v>
      </c>
      <c r="F30" s="12">
        <v>-721</v>
      </c>
      <c r="G30" s="13">
        <v>-82</v>
      </c>
      <c r="H30" s="14">
        <v>-24</v>
      </c>
      <c r="I30" s="15">
        <v>-827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106</v>
      </c>
      <c r="G31" s="18">
        <v>7</v>
      </c>
      <c r="H31" s="19">
        <v>5</v>
      </c>
      <c r="I31" s="20">
        <v>118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-615</v>
      </c>
      <c r="G32" s="32">
        <v>-75</v>
      </c>
      <c r="H32" s="33">
        <v>-19</v>
      </c>
      <c r="I32" s="34">
        <v>-709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41</v>
      </c>
      <c r="D35" s="97"/>
      <c r="E35" s="97"/>
      <c r="F35" s="12">
        <v>85572</v>
      </c>
      <c r="G35" s="13">
        <v>1278</v>
      </c>
      <c r="H35" s="39">
        <v>1359</v>
      </c>
      <c r="I35" s="40">
        <v>88209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50</v>
      </c>
      <c r="G36" s="18">
        <v>6</v>
      </c>
      <c r="H36" s="41">
        <v>4</v>
      </c>
      <c r="I36" s="42">
        <v>60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580</v>
      </c>
      <c r="G37" s="32">
        <v>-1</v>
      </c>
      <c r="H37" s="44">
        <v>18</v>
      </c>
      <c r="I37" s="45">
        <v>597</v>
      </c>
    </row>
    <row r="39" ht="13.5">
      <c r="H39" s="46" t="s">
        <v>42</v>
      </c>
    </row>
  </sheetData>
  <sheetProtection/>
  <mergeCells count="12">
    <mergeCell ref="C6:C14"/>
    <mergeCell ref="D6:D8"/>
    <mergeCell ref="D9:D11"/>
    <mergeCell ref="C15:C23"/>
    <mergeCell ref="D15:D17"/>
    <mergeCell ref="D18:D20"/>
    <mergeCell ref="C24:C32"/>
    <mergeCell ref="D24:D26"/>
    <mergeCell ref="D27:D29"/>
    <mergeCell ref="C35:E35"/>
    <mergeCell ref="C36:E36"/>
    <mergeCell ref="C37:E3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48" customWidth="1"/>
    <col min="10" max="16384" width="9.00390625" style="1" customWidth="1"/>
  </cols>
  <sheetData>
    <row r="1" ht="18.75">
      <c r="H1" s="49" t="s">
        <v>0</v>
      </c>
    </row>
    <row r="2" ht="23.25" customHeight="1"/>
    <row r="4" ht="14.25" thickBot="1">
      <c r="I4" s="50" t="s">
        <v>20</v>
      </c>
    </row>
    <row r="5" spans="2:9" ht="42.75" customHeight="1">
      <c r="B5" s="4"/>
      <c r="C5" s="5"/>
      <c r="D5" s="5"/>
      <c r="E5" s="5"/>
      <c r="F5" s="51" t="s">
        <v>1</v>
      </c>
      <c r="G5" s="52" t="s">
        <v>2</v>
      </c>
      <c r="H5" s="53" t="s">
        <v>3</v>
      </c>
      <c r="I5" s="54" t="s">
        <v>4</v>
      </c>
    </row>
    <row r="6" spans="2:9" ht="15" customHeight="1">
      <c r="B6" s="10"/>
      <c r="C6" s="94" t="s">
        <v>19</v>
      </c>
      <c r="D6" s="94" t="s">
        <v>6</v>
      </c>
      <c r="E6" s="11" t="s">
        <v>7</v>
      </c>
      <c r="F6" s="55">
        <v>75770</v>
      </c>
      <c r="G6" s="56">
        <v>1616</v>
      </c>
      <c r="H6" s="57">
        <v>1519</v>
      </c>
      <c r="I6" s="58">
        <v>78905</v>
      </c>
    </row>
    <row r="7" spans="2:9" ht="15" customHeight="1">
      <c r="B7" s="10"/>
      <c r="C7" s="92"/>
      <c r="D7" s="92"/>
      <c r="E7" s="16" t="s">
        <v>8</v>
      </c>
      <c r="F7" s="59">
        <v>427</v>
      </c>
      <c r="G7" s="60">
        <v>8</v>
      </c>
      <c r="H7" s="61">
        <v>6</v>
      </c>
      <c r="I7" s="62">
        <v>441</v>
      </c>
    </row>
    <row r="8" spans="2:9" ht="15" customHeight="1">
      <c r="B8" s="10"/>
      <c r="C8" s="92"/>
      <c r="D8" s="92"/>
      <c r="E8" s="21" t="s">
        <v>9</v>
      </c>
      <c r="F8" s="63">
        <v>76197</v>
      </c>
      <c r="G8" s="64">
        <v>1624</v>
      </c>
      <c r="H8" s="65">
        <v>1525</v>
      </c>
      <c r="I8" s="66">
        <v>79346</v>
      </c>
    </row>
    <row r="9" spans="2:9" ht="15" customHeight="1">
      <c r="B9" s="10"/>
      <c r="C9" s="92"/>
      <c r="D9" s="94" t="s">
        <v>10</v>
      </c>
      <c r="E9" s="11" t="s">
        <v>7</v>
      </c>
      <c r="F9" s="55">
        <v>83555</v>
      </c>
      <c r="G9" s="56">
        <v>1648</v>
      </c>
      <c r="H9" s="57">
        <v>1467</v>
      </c>
      <c r="I9" s="58">
        <v>86670</v>
      </c>
    </row>
    <row r="10" spans="2:9" ht="15" customHeight="1">
      <c r="B10" s="10"/>
      <c r="C10" s="92"/>
      <c r="D10" s="92"/>
      <c r="E10" s="16" t="s">
        <v>8</v>
      </c>
      <c r="F10" s="59">
        <v>325</v>
      </c>
      <c r="G10" s="60">
        <v>18</v>
      </c>
      <c r="H10" s="61">
        <v>7</v>
      </c>
      <c r="I10" s="62">
        <v>350</v>
      </c>
    </row>
    <row r="11" spans="2:9" ht="15" customHeight="1">
      <c r="B11" s="10"/>
      <c r="C11" s="92"/>
      <c r="D11" s="92"/>
      <c r="E11" s="21" t="s">
        <v>9</v>
      </c>
      <c r="F11" s="63">
        <v>83880</v>
      </c>
      <c r="G11" s="64">
        <v>1666</v>
      </c>
      <c r="H11" s="65">
        <v>1474</v>
      </c>
      <c r="I11" s="66">
        <v>87020</v>
      </c>
    </row>
    <row r="12" spans="2:9" ht="15" customHeight="1">
      <c r="B12" s="10"/>
      <c r="C12" s="92"/>
      <c r="D12" s="47" t="s">
        <v>6</v>
      </c>
      <c r="E12" s="11" t="s">
        <v>7</v>
      </c>
      <c r="F12" s="55">
        <v>159325</v>
      </c>
      <c r="G12" s="56">
        <v>3264</v>
      </c>
      <c r="H12" s="57">
        <v>2986</v>
      </c>
      <c r="I12" s="58">
        <v>165575</v>
      </c>
    </row>
    <row r="13" spans="2:9" ht="15" customHeight="1">
      <c r="B13" s="10"/>
      <c r="C13" s="92"/>
      <c r="D13" s="26" t="s">
        <v>10</v>
      </c>
      <c r="E13" s="16" t="s">
        <v>8</v>
      </c>
      <c r="F13" s="59">
        <v>752</v>
      </c>
      <c r="G13" s="60">
        <v>26</v>
      </c>
      <c r="H13" s="61">
        <v>13</v>
      </c>
      <c r="I13" s="62">
        <v>791</v>
      </c>
    </row>
    <row r="14" spans="2:9" ht="15" customHeight="1">
      <c r="B14" s="10"/>
      <c r="C14" s="92"/>
      <c r="D14" s="26" t="s">
        <v>9</v>
      </c>
      <c r="E14" s="21" t="s">
        <v>9</v>
      </c>
      <c r="F14" s="63">
        <v>160077</v>
      </c>
      <c r="G14" s="64">
        <v>3290</v>
      </c>
      <c r="H14" s="65">
        <v>2999</v>
      </c>
      <c r="I14" s="66">
        <v>166366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55">
        <v>14</v>
      </c>
      <c r="G15" s="56">
        <v>-6</v>
      </c>
      <c r="H15" s="57">
        <v>-4</v>
      </c>
      <c r="I15" s="58">
        <v>4</v>
      </c>
    </row>
    <row r="16" spans="2:9" ht="15" customHeight="1">
      <c r="B16" s="10"/>
      <c r="C16" s="92"/>
      <c r="D16" s="92"/>
      <c r="E16" s="16" t="s">
        <v>8</v>
      </c>
      <c r="F16" s="59">
        <v>20</v>
      </c>
      <c r="G16" s="60">
        <v>0</v>
      </c>
      <c r="H16" s="61">
        <v>0</v>
      </c>
      <c r="I16" s="62">
        <v>20</v>
      </c>
    </row>
    <row r="17" spans="2:9" ht="15" customHeight="1">
      <c r="B17" s="10"/>
      <c r="C17" s="92"/>
      <c r="D17" s="92"/>
      <c r="E17" s="21" t="s">
        <v>9</v>
      </c>
      <c r="F17" s="63">
        <v>34</v>
      </c>
      <c r="G17" s="64">
        <v>-6</v>
      </c>
      <c r="H17" s="65">
        <v>-4</v>
      </c>
      <c r="I17" s="66">
        <v>24</v>
      </c>
    </row>
    <row r="18" spans="2:9" ht="15" customHeight="1">
      <c r="B18" s="10"/>
      <c r="C18" s="92"/>
      <c r="D18" s="94" t="s">
        <v>10</v>
      </c>
      <c r="E18" s="11" t="s">
        <v>7</v>
      </c>
      <c r="F18" s="55">
        <v>-17</v>
      </c>
      <c r="G18" s="56">
        <v>0</v>
      </c>
      <c r="H18" s="57">
        <v>1</v>
      </c>
      <c r="I18" s="58">
        <v>-16</v>
      </c>
    </row>
    <row r="19" spans="2:9" ht="15" customHeight="1">
      <c r="B19" s="10"/>
      <c r="C19" s="92"/>
      <c r="D19" s="92"/>
      <c r="E19" s="16" t="s">
        <v>8</v>
      </c>
      <c r="F19" s="59">
        <v>5</v>
      </c>
      <c r="G19" s="60">
        <v>0</v>
      </c>
      <c r="H19" s="61">
        <v>0</v>
      </c>
      <c r="I19" s="62">
        <v>5</v>
      </c>
    </row>
    <row r="20" spans="2:9" ht="15" customHeight="1">
      <c r="B20" s="10"/>
      <c r="C20" s="92"/>
      <c r="D20" s="92"/>
      <c r="E20" s="21" t="s">
        <v>9</v>
      </c>
      <c r="F20" s="63">
        <v>-12</v>
      </c>
      <c r="G20" s="64">
        <v>0</v>
      </c>
      <c r="H20" s="65">
        <v>1</v>
      </c>
      <c r="I20" s="66">
        <v>-11</v>
      </c>
    </row>
    <row r="21" spans="2:9" ht="15" customHeight="1">
      <c r="B21" s="10"/>
      <c r="C21" s="92"/>
      <c r="D21" s="47" t="s">
        <v>6</v>
      </c>
      <c r="E21" s="11" t="s">
        <v>7</v>
      </c>
      <c r="F21" s="55">
        <v>-3</v>
      </c>
      <c r="G21" s="56">
        <v>-6</v>
      </c>
      <c r="H21" s="57">
        <v>-3</v>
      </c>
      <c r="I21" s="58">
        <v>-12</v>
      </c>
    </row>
    <row r="22" spans="2:9" ht="15" customHeight="1">
      <c r="B22" s="10"/>
      <c r="C22" s="92"/>
      <c r="D22" s="26" t="s">
        <v>10</v>
      </c>
      <c r="E22" s="16" t="s">
        <v>8</v>
      </c>
      <c r="F22" s="59">
        <v>25</v>
      </c>
      <c r="G22" s="60">
        <v>0</v>
      </c>
      <c r="H22" s="61">
        <v>0</v>
      </c>
      <c r="I22" s="62">
        <v>25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63">
        <v>22</v>
      </c>
      <c r="G23" s="64">
        <v>-6</v>
      </c>
      <c r="H23" s="65">
        <v>-3</v>
      </c>
      <c r="I23" s="66">
        <v>13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55">
        <v>-343</v>
      </c>
      <c r="G24" s="56">
        <v>-30</v>
      </c>
      <c r="H24" s="57">
        <v>-5</v>
      </c>
      <c r="I24" s="58">
        <v>-378</v>
      </c>
    </row>
    <row r="25" spans="2:9" ht="15" customHeight="1">
      <c r="B25" s="10"/>
      <c r="C25" s="92"/>
      <c r="D25" s="95"/>
      <c r="E25" s="16" t="s">
        <v>8</v>
      </c>
      <c r="F25" s="59">
        <v>55</v>
      </c>
      <c r="G25" s="60">
        <v>4</v>
      </c>
      <c r="H25" s="61">
        <v>1</v>
      </c>
      <c r="I25" s="62">
        <v>60</v>
      </c>
    </row>
    <row r="26" spans="2:9" ht="15" customHeight="1">
      <c r="B26" s="10"/>
      <c r="C26" s="92"/>
      <c r="D26" s="95"/>
      <c r="E26" s="21" t="s">
        <v>9</v>
      </c>
      <c r="F26" s="63">
        <v>-288</v>
      </c>
      <c r="G26" s="64">
        <v>-26</v>
      </c>
      <c r="H26" s="65">
        <v>-4</v>
      </c>
      <c r="I26" s="66">
        <v>-318</v>
      </c>
    </row>
    <row r="27" spans="2:9" ht="15" customHeight="1">
      <c r="B27" s="10"/>
      <c r="C27" s="92"/>
      <c r="D27" s="94" t="s">
        <v>10</v>
      </c>
      <c r="E27" s="11" t="s">
        <v>7</v>
      </c>
      <c r="F27" s="55">
        <v>-366</v>
      </c>
      <c r="G27" s="56">
        <v>-24</v>
      </c>
      <c r="H27" s="57">
        <v>-33</v>
      </c>
      <c r="I27" s="58">
        <v>-423</v>
      </c>
    </row>
    <row r="28" spans="2:9" ht="15" customHeight="1">
      <c r="B28" s="10"/>
      <c r="C28" s="92"/>
      <c r="D28" s="92"/>
      <c r="E28" s="16" t="s">
        <v>8</v>
      </c>
      <c r="F28" s="59">
        <v>11</v>
      </c>
      <c r="G28" s="60">
        <v>13</v>
      </c>
      <c r="H28" s="61">
        <v>0</v>
      </c>
      <c r="I28" s="62">
        <v>24</v>
      </c>
    </row>
    <row r="29" spans="2:9" ht="15" customHeight="1">
      <c r="B29" s="10"/>
      <c r="C29" s="92"/>
      <c r="D29" s="92"/>
      <c r="E29" s="21" t="s">
        <v>9</v>
      </c>
      <c r="F29" s="63">
        <v>-355</v>
      </c>
      <c r="G29" s="64">
        <v>-11</v>
      </c>
      <c r="H29" s="65">
        <v>-33</v>
      </c>
      <c r="I29" s="66">
        <v>-399</v>
      </c>
    </row>
    <row r="30" spans="2:9" ht="15" customHeight="1">
      <c r="B30" s="10"/>
      <c r="C30" s="92"/>
      <c r="D30" s="47" t="s">
        <v>6</v>
      </c>
      <c r="E30" s="11" t="s">
        <v>7</v>
      </c>
      <c r="F30" s="55">
        <v>-709</v>
      </c>
      <c r="G30" s="56">
        <v>-54</v>
      </c>
      <c r="H30" s="57">
        <v>-38</v>
      </c>
      <c r="I30" s="58">
        <v>-801</v>
      </c>
    </row>
    <row r="31" spans="2:9" ht="15" customHeight="1">
      <c r="B31" s="10"/>
      <c r="C31" s="92"/>
      <c r="D31" s="26" t="s">
        <v>10</v>
      </c>
      <c r="E31" s="16" t="s">
        <v>8</v>
      </c>
      <c r="F31" s="59">
        <v>66</v>
      </c>
      <c r="G31" s="60">
        <v>17</v>
      </c>
      <c r="H31" s="61">
        <v>1</v>
      </c>
      <c r="I31" s="62">
        <v>84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67">
        <v>-643</v>
      </c>
      <c r="G32" s="68">
        <v>-37</v>
      </c>
      <c r="H32" s="69">
        <v>-37</v>
      </c>
      <c r="I32" s="70">
        <v>-717</v>
      </c>
    </row>
    <row r="33" ht="21" customHeight="1" thickBot="1"/>
    <row r="34" spans="2:9" ht="42.75" customHeight="1">
      <c r="B34" s="35"/>
      <c r="C34" s="5"/>
      <c r="D34" s="5"/>
      <c r="E34" s="5"/>
      <c r="F34" s="51" t="s">
        <v>1</v>
      </c>
      <c r="G34" s="52" t="s">
        <v>2</v>
      </c>
      <c r="H34" s="71" t="s">
        <v>3</v>
      </c>
      <c r="I34" s="72" t="s">
        <v>4</v>
      </c>
    </row>
    <row r="35" spans="2:9" ht="42.75" customHeight="1">
      <c r="B35" s="38" t="s">
        <v>15</v>
      </c>
      <c r="C35" s="96" t="s">
        <v>19</v>
      </c>
      <c r="D35" s="97"/>
      <c r="E35" s="97"/>
      <c r="F35" s="55">
        <v>85509</v>
      </c>
      <c r="G35" s="56">
        <v>1283</v>
      </c>
      <c r="H35" s="73">
        <v>1334</v>
      </c>
      <c r="I35" s="74">
        <v>88126</v>
      </c>
    </row>
    <row r="36" spans="2:9" ht="42.75" customHeight="1">
      <c r="B36" s="27" t="s">
        <v>16</v>
      </c>
      <c r="C36" s="98" t="s">
        <v>12</v>
      </c>
      <c r="D36" s="99"/>
      <c r="E36" s="99"/>
      <c r="F36" s="59">
        <v>72</v>
      </c>
      <c r="G36" s="60">
        <v>-1</v>
      </c>
      <c r="H36" s="75">
        <v>-6</v>
      </c>
      <c r="I36" s="76">
        <v>65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67">
        <v>655</v>
      </c>
      <c r="G37" s="68">
        <v>15</v>
      </c>
      <c r="H37" s="77">
        <v>20</v>
      </c>
      <c r="I37" s="78">
        <v>690</v>
      </c>
    </row>
    <row r="39" ht="13.5">
      <c r="H39" s="79" t="s">
        <v>18</v>
      </c>
    </row>
  </sheetData>
  <sheetProtection/>
  <mergeCells count="12">
    <mergeCell ref="C24:C32"/>
    <mergeCell ref="D24:D26"/>
    <mergeCell ref="D27:D29"/>
    <mergeCell ref="C35:E35"/>
    <mergeCell ref="C36:E36"/>
    <mergeCell ref="C37:E37"/>
    <mergeCell ref="C6:C14"/>
    <mergeCell ref="D6:D8"/>
    <mergeCell ref="D9:D11"/>
    <mergeCell ref="C15:C23"/>
    <mergeCell ref="D15:D17"/>
    <mergeCell ref="D18:D2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22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21</v>
      </c>
      <c r="D6" s="94" t="s">
        <v>6</v>
      </c>
      <c r="E6" s="11" t="s">
        <v>7</v>
      </c>
      <c r="F6" s="12">
        <v>75738</v>
      </c>
      <c r="G6" s="13">
        <v>1614</v>
      </c>
      <c r="H6" s="14">
        <v>1507</v>
      </c>
      <c r="I6" s="15">
        <v>78859</v>
      </c>
    </row>
    <row r="7" spans="2:9" ht="15" customHeight="1">
      <c r="B7" s="10"/>
      <c r="C7" s="92"/>
      <c r="D7" s="92"/>
      <c r="E7" s="16" t="s">
        <v>8</v>
      </c>
      <c r="F7" s="17">
        <v>427</v>
      </c>
      <c r="G7" s="18">
        <v>8</v>
      </c>
      <c r="H7" s="19">
        <v>6</v>
      </c>
      <c r="I7" s="20">
        <v>441</v>
      </c>
    </row>
    <row r="8" spans="2:9" ht="15" customHeight="1">
      <c r="B8" s="10"/>
      <c r="C8" s="92"/>
      <c r="D8" s="92"/>
      <c r="E8" s="21" t="s">
        <v>9</v>
      </c>
      <c r="F8" s="22">
        <v>76165</v>
      </c>
      <c r="G8" s="23">
        <v>1622</v>
      </c>
      <c r="H8" s="24">
        <v>1513</v>
      </c>
      <c r="I8" s="25">
        <v>79300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83512</v>
      </c>
      <c r="G9" s="13">
        <v>1643</v>
      </c>
      <c r="H9" s="14">
        <v>1465</v>
      </c>
      <c r="I9" s="15">
        <v>86620</v>
      </c>
    </row>
    <row r="10" spans="2:9" ht="15" customHeight="1">
      <c r="B10" s="10"/>
      <c r="C10" s="92"/>
      <c r="D10" s="92"/>
      <c r="E10" s="16" t="s">
        <v>8</v>
      </c>
      <c r="F10" s="17">
        <v>331</v>
      </c>
      <c r="G10" s="18">
        <v>15</v>
      </c>
      <c r="H10" s="19">
        <v>6</v>
      </c>
      <c r="I10" s="20">
        <v>352</v>
      </c>
    </row>
    <row r="11" spans="2:9" ht="15" customHeight="1">
      <c r="B11" s="10"/>
      <c r="C11" s="92"/>
      <c r="D11" s="92"/>
      <c r="E11" s="21" t="s">
        <v>9</v>
      </c>
      <c r="F11" s="22">
        <v>83843</v>
      </c>
      <c r="G11" s="23">
        <v>1658</v>
      </c>
      <c r="H11" s="24">
        <v>1471</v>
      </c>
      <c r="I11" s="25">
        <v>86972</v>
      </c>
    </row>
    <row r="12" spans="2:9" ht="15" customHeight="1">
      <c r="B12" s="10"/>
      <c r="C12" s="92"/>
      <c r="D12" s="80" t="s">
        <v>6</v>
      </c>
      <c r="E12" s="11" t="s">
        <v>7</v>
      </c>
      <c r="F12" s="12">
        <v>159250</v>
      </c>
      <c r="G12" s="13">
        <v>3257</v>
      </c>
      <c r="H12" s="14">
        <v>2972</v>
      </c>
      <c r="I12" s="15">
        <v>165479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758</v>
      </c>
      <c r="G13" s="18">
        <v>23</v>
      </c>
      <c r="H13" s="19">
        <v>12</v>
      </c>
      <c r="I13" s="20">
        <v>793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160008</v>
      </c>
      <c r="G14" s="23">
        <v>3280</v>
      </c>
      <c r="H14" s="24">
        <v>2984</v>
      </c>
      <c r="I14" s="25">
        <v>166272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-32</v>
      </c>
      <c r="G15" s="13">
        <v>-2</v>
      </c>
      <c r="H15" s="14">
        <v>-12</v>
      </c>
      <c r="I15" s="15">
        <v>-46</v>
      </c>
    </row>
    <row r="16" spans="2:9" ht="15" customHeight="1">
      <c r="B16" s="10"/>
      <c r="C16" s="92"/>
      <c r="D16" s="92"/>
      <c r="E16" s="16" t="s">
        <v>8</v>
      </c>
      <c r="F16" s="17">
        <v>0</v>
      </c>
      <c r="G16" s="18">
        <v>0</v>
      </c>
      <c r="H16" s="19">
        <v>0</v>
      </c>
      <c r="I16" s="20">
        <v>0</v>
      </c>
    </row>
    <row r="17" spans="2:9" ht="15" customHeight="1">
      <c r="B17" s="10"/>
      <c r="C17" s="92"/>
      <c r="D17" s="92"/>
      <c r="E17" s="21" t="s">
        <v>9</v>
      </c>
      <c r="F17" s="22">
        <v>-32</v>
      </c>
      <c r="G17" s="23">
        <v>-2</v>
      </c>
      <c r="H17" s="24">
        <v>-12</v>
      </c>
      <c r="I17" s="25">
        <v>-46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-43</v>
      </c>
      <c r="G18" s="13">
        <v>-5</v>
      </c>
      <c r="H18" s="14">
        <v>-2</v>
      </c>
      <c r="I18" s="15">
        <v>-50</v>
      </c>
    </row>
    <row r="19" spans="2:9" ht="15" customHeight="1">
      <c r="B19" s="10"/>
      <c r="C19" s="92"/>
      <c r="D19" s="92"/>
      <c r="E19" s="16" t="s">
        <v>8</v>
      </c>
      <c r="F19" s="17">
        <v>6</v>
      </c>
      <c r="G19" s="18">
        <v>-3</v>
      </c>
      <c r="H19" s="19">
        <v>-1</v>
      </c>
      <c r="I19" s="20">
        <v>2</v>
      </c>
    </row>
    <row r="20" spans="2:9" ht="15" customHeight="1">
      <c r="B20" s="10"/>
      <c r="C20" s="92"/>
      <c r="D20" s="92"/>
      <c r="E20" s="21" t="s">
        <v>9</v>
      </c>
      <c r="F20" s="22">
        <v>-37</v>
      </c>
      <c r="G20" s="23">
        <v>-8</v>
      </c>
      <c r="H20" s="24">
        <v>-3</v>
      </c>
      <c r="I20" s="25">
        <v>-48</v>
      </c>
    </row>
    <row r="21" spans="2:9" ht="15" customHeight="1">
      <c r="B21" s="10"/>
      <c r="C21" s="92"/>
      <c r="D21" s="80" t="s">
        <v>6</v>
      </c>
      <c r="E21" s="11" t="s">
        <v>7</v>
      </c>
      <c r="F21" s="12">
        <v>-75</v>
      </c>
      <c r="G21" s="13">
        <v>-7</v>
      </c>
      <c r="H21" s="14">
        <v>-14</v>
      </c>
      <c r="I21" s="15">
        <v>-96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6</v>
      </c>
      <c r="G22" s="18">
        <v>-3</v>
      </c>
      <c r="H22" s="19">
        <v>-1</v>
      </c>
      <c r="I22" s="20">
        <v>2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-69</v>
      </c>
      <c r="G23" s="23">
        <v>-10</v>
      </c>
      <c r="H23" s="24">
        <v>-15</v>
      </c>
      <c r="I23" s="25">
        <v>-94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-331</v>
      </c>
      <c r="G24" s="13">
        <v>-32</v>
      </c>
      <c r="H24" s="14">
        <v>-23</v>
      </c>
      <c r="I24" s="15">
        <v>-386</v>
      </c>
    </row>
    <row r="25" spans="2:9" ht="15" customHeight="1">
      <c r="B25" s="10"/>
      <c r="C25" s="92"/>
      <c r="D25" s="95"/>
      <c r="E25" s="16" t="s">
        <v>8</v>
      </c>
      <c r="F25" s="17">
        <v>48</v>
      </c>
      <c r="G25" s="18">
        <v>4</v>
      </c>
      <c r="H25" s="19">
        <v>2</v>
      </c>
      <c r="I25" s="20">
        <v>54</v>
      </c>
    </row>
    <row r="26" spans="2:9" ht="15" customHeight="1">
      <c r="B26" s="10"/>
      <c r="C26" s="92"/>
      <c r="D26" s="95"/>
      <c r="E26" s="21" t="s">
        <v>9</v>
      </c>
      <c r="F26" s="22">
        <v>-283</v>
      </c>
      <c r="G26" s="23">
        <v>-28</v>
      </c>
      <c r="H26" s="24">
        <v>-21</v>
      </c>
      <c r="I26" s="25">
        <v>-332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-390</v>
      </c>
      <c r="G27" s="13">
        <v>-33</v>
      </c>
      <c r="H27" s="14">
        <v>-29</v>
      </c>
      <c r="I27" s="15">
        <v>-452</v>
      </c>
    </row>
    <row r="28" spans="2:9" ht="15" customHeight="1">
      <c r="B28" s="10"/>
      <c r="C28" s="92"/>
      <c r="D28" s="92"/>
      <c r="E28" s="16" t="s">
        <v>8</v>
      </c>
      <c r="F28" s="17">
        <v>17</v>
      </c>
      <c r="G28" s="18">
        <v>8</v>
      </c>
      <c r="H28" s="19">
        <v>-1</v>
      </c>
      <c r="I28" s="20">
        <v>24</v>
      </c>
    </row>
    <row r="29" spans="2:9" ht="15" customHeight="1">
      <c r="B29" s="10"/>
      <c r="C29" s="92"/>
      <c r="D29" s="92"/>
      <c r="E29" s="21" t="s">
        <v>9</v>
      </c>
      <c r="F29" s="22">
        <v>-373</v>
      </c>
      <c r="G29" s="23">
        <v>-25</v>
      </c>
      <c r="H29" s="24">
        <v>-30</v>
      </c>
      <c r="I29" s="25">
        <v>-428</v>
      </c>
    </row>
    <row r="30" spans="2:9" ht="15" customHeight="1">
      <c r="B30" s="10"/>
      <c r="C30" s="92"/>
      <c r="D30" s="80" t="s">
        <v>6</v>
      </c>
      <c r="E30" s="11" t="s">
        <v>7</v>
      </c>
      <c r="F30" s="12">
        <v>-721</v>
      </c>
      <c r="G30" s="13">
        <v>-65</v>
      </c>
      <c r="H30" s="14">
        <v>-52</v>
      </c>
      <c r="I30" s="15">
        <v>-838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65</v>
      </c>
      <c r="G31" s="18">
        <v>12</v>
      </c>
      <c r="H31" s="19">
        <v>1</v>
      </c>
      <c r="I31" s="20">
        <v>78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-656</v>
      </c>
      <c r="G32" s="32">
        <v>-53</v>
      </c>
      <c r="H32" s="33">
        <v>-51</v>
      </c>
      <c r="I32" s="34">
        <v>-760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21</v>
      </c>
      <c r="D35" s="97"/>
      <c r="E35" s="97"/>
      <c r="F35" s="12">
        <v>85501</v>
      </c>
      <c r="G35" s="13">
        <v>1278</v>
      </c>
      <c r="H35" s="39">
        <v>1323</v>
      </c>
      <c r="I35" s="40">
        <v>88102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-8</v>
      </c>
      <c r="G36" s="18">
        <v>-5</v>
      </c>
      <c r="H36" s="41">
        <v>-11</v>
      </c>
      <c r="I36" s="42">
        <v>-24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615</v>
      </c>
      <c r="G37" s="32">
        <v>0</v>
      </c>
      <c r="H37" s="44">
        <v>6</v>
      </c>
      <c r="I37" s="45">
        <v>621</v>
      </c>
    </row>
    <row r="39" ht="13.5">
      <c r="H39" s="46" t="s">
        <v>18</v>
      </c>
    </row>
  </sheetData>
  <sheetProtection/>
  <mergeCells count="12">
    <mergeCell ref="C24:C32"/>
    <mergeCell ref="D24:D26"/>
    <mergeCell ref="D27:D29"/>
    <mergeCell ref="C35:E35"/>
    <mergeCell ref="C36:E36"/>
    <mergeCell ref="C37:E37"/>
    <mergeCell ref="C6:C14"/>
    <mergeCell ref="D6:D8"/>
    <mergeCell ref="D9:D11"/>
    <mergeCell ref="C15:C23"/>
    <mergeCell ref="D15:D17"/>
    <mergeCell ref="D18:D2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25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24</v>
      </c>
      <c r="D6" s="94" t="s">
        <v>6</v>
      </c>
      <c r="E6" s="11" t="s">
        <v>7</v>
      </c>
      <c r="F6" s="12">
        <v>75699</v>
      </c>
      <c r="G6" s="13">
        <v>1618</v>
      </c>
      <c r="H6" s="14">
        <v>1506</v>
      </c>
      <c r="I6" s="15">
        <v>78823</v>
      </c>
    </row>
    <row r="7" spans="2:9" ht="15" customHeight="1">
      <c r="B7" s="10"/>
      <c r="C7" s="92"/>
      <c r="D7" s="92"/>
      <c r="E7" s="16" t="s">
        <v>8</v>
      </c>
      <c r="F7" s="17">
        <v>437</v>
      </c>
      <c r="G7" s="18">
        <v>8</v>
      </c>
      <c r="H7" s="19">
        <v>6</v>
      </c>
      <c r="I7" s="20">
        <v>451</v>
      </c>
    </row>
    <row r="8" spans="2:9" ht="15" customHeight="1">
      <c r="B8" s="10"/>
      <c r="C8" s="92"/>
      <c r="D8" s="92"/>
      <c r="E8" s="21" t="s">
        <v>9</v>
      </c>
      <c r="F8" s="22">
        <v>76136</v>
      </c>
      <c r="G8" s="23">
        <v>1626</v>
      </c>
      <c r="H8" s="24">
        <v>1512</v>
      </c>
      <c r="I8" s="25">
        <v>79274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83502</v>
      </c>
      <c r="G9" s="13">
        <v>1644</v>
      </c>
      <c r="H9" s="14">
        <v>1464</v>
      </c>
      <c r="I9" s="15">
        <v>86610</v>
      </c>
    </row>
    <row r="10" spans="2:9" ht="15" customHeight="1">
      <c r="B10" s="10"/>
      <c r="C10" s="92"/>
      <c r="D10" s="92"/>
      <c r="E10" s="16" t="s">
        <v>8</v>
      </c>
      <c r="F10" s="17">
        <v>346</v>
      </c>
      <c r="G10" s="18">
        <v>16</v>
      </c>
      <c r="H10" s="19">
        <v>6</v>
      </c>
      <c r="I10" s="20">
        <v>368</v>
      </c>
    </row>
    <row r="11" spans="2:9" ht="15" customHeight="1">
      <c r="B11" s="10"/>
      <c r="C11" s="92"/>
      <c r="D11" s="92"/>
      <c r="E11" s="21" t="s">
        <v>9</v>
      </c>
      <c r="F11" s="22">
        <v>83848</v>
      </c>
      <c r="G11" s="23">
        <v>1660</v>
      </c>
      <c r="H11" s="24">
        <v>1470</v>
      </c>
      <c r="I11" s="25">
        <v>86978</v>
      </c>
    </row>
    <row r="12" spans="2:9" ht="15" customHeight="1">
      <c r="B12" s="10"/>
      <c r="C12" s="92"/>
      <c r="D12" s="82" t="s">
        <v>6</v>
      </c>
      <c r="E12" s="11" t="s">
        <v>7</v>
      </c>
      <c r="F12" s="12">
        <v>159201</v>
      </c>
      <c r="G12" s="13">
        <v>3262</v>
      </c>
      <c r="H12" s="14">
        <v>2970</v>
      </c>
      <c r="I12" s="15">
        <v>165433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783</v>
      </c>
      <c r="G13" s="18">
        <v>24</v>
      </c>
      <c r="H13" s="19">
        <v>12</v>
      </c>
      <c r="I13" s="20">
        <v>819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159984</v>
      </c>
      <c r="G14" s="23">
        <v>3286</v>
      </c>
      <c r="H14" s="24">
        <v>2982</v>
      </c>
      <c r="I14" s="25">
        <v>166252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-39</v>
      </c>
      <c r="G15" s="13">
        <v>4</v>
      </c>
      <c r="H15" s="14">
        <v>-1</v>
      </c>
      <c r="I15" s="15">
        <v>-36</v>
      </c>
    </row>
    <row r="16" spans="2:9" ht="15" customHeight="1">
      <c r="B16" s="10"/>
      <c r="C16" s="92"/>
      <c r="D16" s="92"/>
      <c r="E16" s="16" t="s">
        <v>8</v>
      </c>
      <c r="F16" s="17">
        <v>10</v>
      </c>
      <c r="G16" s="18">
        <v>0</v>
      </c>
      <c r="H16" s="19">
        <v>0</v>
      </c>
      <c r="I16" s="20">
        <v>10</v>
      </c>
    </row>
    <row r="17" spans="2:9" ht="15" customHeight="1">
      <c r="B17" s="10"/>
      <c r="C17" s="92"/>
      <c r="D17" s="92"/>
      <c r="E17" s="21" t="s">
        <v>9</v>
      </c>
      <c r="F17" s="22">
        <v>-29</v>
      </c>
      <c r="G17" s="23">
        <v>4</v>
      </c>
      <c r="H17" s="24">
        <v>-1</v>
      </c>
      <c r="I17" s="25">
        <v>-26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-10</v>
      </c>
      <c r="G18" s="13">
        <v>1</v>
      </c>
      <c r="H18" s="14">
        <v>-1</v>
      </c>
      <c r="I18" s="15">
        <v>-10</v>
      </c>
    </row>
    <row r="19" spans="2:9" ht="15" customHeight="1">
      <c r="B19" s="10"/>
      <c r="C19" s="92"/>
      <c r="D19" s="92"/>
      <c r="E19" s="16" t="s">
        <v>8</v>
      </c>
      <c r="F19" s="17">
        <v>15</v>
      </c>
      <c r="G19" s="18">
        <v>1</v>
      </c>
      <c r="H19" s="19">
        <v>0</v>
      </c>
      <c r="I19" s="20">
        <v>16</v>
      </c>
    </row>
    <row r="20" spans="2:9" ht="15" customHeight="1">
      <c r="B20" s="10"/>
      <c r="C20" s="92"/>
      <c r="D20" s="92"/>
      <c r="E20" s="21" t="s">
        <v>9</v>
      </c>
      <c r="F20" s="22">
        <v>5</v>
      </c>
      <c r="G20" s="23">
        <v>2</v>
      </c>
      <c r="H20" s="24">
        <v>-1</v>
      </c>
      <c r="I20" s="25">
        <v>6</v>
      </c>
    </row>
    <row r="21" spans="2:9" ht="15" customHeight="1">
      <c r="B21" s="10"/>
      <c r="C21" s="92"/>
      <c r="D21" s="82" t="s">
        <v>6</v>
      </c>
      <c r="E21" s="11" t="s">
        <v>7</v>
      </c>
      <c r="F21" s="12">
        <v>-49</v>
      </c>
      <c r="G21" s="13">
        <v>5</v>
      </c>
      <c r="H21" s="14">
        <v>-2</v>
      </c>
      <c r="I21" s="15">
        <v>-46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25</v>
      </c>
      <c r="G22" s="18">
        <v>1</v>
      </c>
      <c r="H22" s="19">
        <v>0</v>
      </c>
      <c r="I22" s="20">
        <v>26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-24</v>
      </c>
      <c r="G23" s="23">
        <v>6</v>
      </c>
      <c r="H23" s="24">
        <v>-2</v>
      </c>
      <c r="I23" s="25">
        <v>-20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-373</v>
      </c>
      <c r="G24" s="13">
        <v>-26</v>
      </c>
      <c r="H24" s="14">
        <v>-23</v>
      </c>
      <c r="I24" s="15">
        <v>-422</v>
      </c>
    </row>
    <row r="25" spans="2:9" ht="15" customHeight="1">
      <c r="B25" s="10"/>
      <c r="C25" s="92"/>
      <c r="D25" s="95"/>
      <c r="E25" s="16" t="s">
        <v>8</v>
      </c>
      <c r="F25" s="17">
        <v>55</v>
      </c>
      <c r="G25" s="18">
        <v>1</v>
      </c>
      <c r="H25" s="19">
        <v>2</v>
      </c>
      <c r="I25" s="20">
        <v>58</v>
      </c>
    </row>
    <row r="26" spans="2:9" ht="15" customHeight="1">
      <c r="B26" s="10"/>
      <c r="C26" s="92"/>
      <c r="D26" s="95"/>
      <c r="E26" s="21" t="s">
        <v>9</v>
      </c>
      <c r="F26" s="22">
        <v>-318</v>
      </c>
      <c r="G26" s="23">
        <v>-25</v>
      </c>
      <c r="H26" s="24">
        <v>-21</v>
      </c>
      <c r="I26" s="25">
        <v>-364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-415</v>
      </c>
      <c r="G27" s="13">
        <v>-28</v>
      </c>
      <c r="H27" s="14">
        <v>-31</v>
      </c>
      <c r="I27" s="15">
        <v>-474</v>
      </c>
    </row>
    <row r="28" spans="2:9" ht="15" customHeight="1">
      <c r="B28" s="10"/>
      <c r="C28" s="92"/>
      <c r="D28" s="92"/>
      <c r="E28" s="16" t="s">
        <v>8</v>
      </c>
      <c r="F28" s="17">
        <v>24</v>
      </c>
      <c r="G28" s="18">
        <v>8</v>
      </c>
      <c r="H28" s="19">
        <v>-1</v>
      </c>
      <c r="I28" s="20">
        <v>31</v>
      </c>
    </row>
    <row r="29" spans="2:9" ht="15" customHeight="1">
      <c r="B29" s="10"/>
      <c r="C29" s="92"/>
      <c r="D29" s="92"/>
      <c r="E29" s="21" t="s">
        <v>9</v>
      </c>
      <c r="F29" s="22">
        <v>-391</v>
      </c>
      <c r="G29" s="23">
        <v>-20</v>
      </c>
      <c r="H29" s="24">
        <v>-32</v>
      </c>
      <c r="I29" s="25">
        <v>-443</v>
      </c>
    </row>
    <row r="30" spans="2:9" ht="15" customHeight="1">
      <c r="B30" s="10"/>
      <c r="C30" s="92"/>
      <c r="D30" s="82" t="s">
        <v>6</v>
      </c>
      <c r="E30" s="11" t="s">
        <v>7</v>
      </c>
      <c r="F30" s="12">
        <v>-788</v>
      </c>
      <c r="G30" s="13">
        <v>-54</v>
      </c>
      <c r="H30" s="14">
        <v>-54</v>
      </c>
      <c r="I30" s="15">
        <v>-896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79</v>
      </c>
      <c r="G31" s="18">
        <v>9</v>
      </c>
      <c r="H31" s="19">
        <v>1</v>
      </c>
      <c r="I31" s="20">
        <v>89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-709</v>
      </c>
      <c r="G32" s="32">
        <v>-45</v>
      </c>
      <c r="H32" s="33">
        <v>-53</v>
      </c>
      <c r="I32" s="34">
        <v>-807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24</v>
      </c>
      <c r="D35" s="97"/>
      <c r="E35" s="97"/>
      <c r="F35" s="12">
        <v>85576</v>
      </c>
      <c r="G35" s="13">
        <v>1285</v>
      </c>
      <c r="H35" s="39">
        <v>1326</v>
      </c>
      <c r="I35" s="40">
        <v>88187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75</v>
      </c>
      <c r="G36" s="18">
        <v>7</v>
      </c>
      <c r="H36" s="41">
        <v>3</v>
      </c>
      <c r="I36" s="42">
        <v>85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623</v>
      </c>
      <c r="G37" s="32">
        <v>2</v>
      </c>
      <c r="H37" s="44">
        <v>6</v>
      </c>
      <c r="I37" s="45">
        <v>631</v>
      </c>
    </row>
    <row r="39" ht="13.5">
      <c r="H39" s="46" t="s">
        <v>18</v>
      </c>
    </row>
  </sheetData>
  <sheetProtection/>
  <mergeCells count="12">
    <mergeCell ref="C6:C14"/>
    <mergeCell ref="D6:D8"/>
    <mergeCell ref="D9:D11"/>
    <mergeCell ref="C15:C23"/>
    <mergeCell ref="D15:D17"/>
    <mergeCell ref="D18:D20"/>
    <mergeCell ref="C24:C32"/>
    <mergeCell ref="D24:D26"/>
    <mergeCell ref="D27:D29"/>
    <mergeCell ref="C35:E35"/>
    <mergeCell ref="C36:E36"/>
    <mergeCell ref="C37:E3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26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27</v>
      </c>
      <c r="D6" s="94" t="s">
        <v>6</v>
      </c>
      <c r="E6" s="11" t="s">
        <v>7</v>
      </c>
      <c r="F6" s="12">
        <v>75723</v>
      </c>
      <c r="G6" s="13">
        <v>1616</v>
      </c>
      <c r="H6" s="14">
        <v>1506</v>
      </c>
      <c r="I6" s="15">
        <v>78845</v>
      </c>
    </row>
    <row r="7" spans="2:9" ht="15" customHeight="1">
      <c r="B7" s="10"/>
      <c r="C7" s="92"/>
      <c r="D7" s="92"/>
      <c r="E7" s="16" t="s">
        <v>8</v>
      </c>
      <c r="F7" s="17">
        <v>435</v>
      </c>
      <c r="G7" s="18">
        <v>7</v>
      </c>
      <c r="H7" s="19">
        <v>6</v>
      </c>
      <c r="I7" s="20">
        <v>448</v>
      </c>
    </row>
    <row r="8" spans="2:9" ht="15" customHeight="1">
      <c r="B8" s="10"/>
      <c r="C8" s="92"/>
      <c r="D8" s="92"/>
      <c r="E8" s="21" t="s">
        <v>9</v>
      </c>
      <c r="F8" s="22">
        <v>76158</v>
      </c>
      <c r="G8" s="23">
        <v>1623</v>
      </c>
      <c r="H8" s="24">
        <v>1512</v>
      </c>
      <c r="I8" s="25">
        <v>79293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83490</v>
      </c>
      <c r="G9" s="13">
        <v>1639</v>
      </c>
      <c r="H9" s="14">
        <v>1461</v>
      </c>
      <c r="I9" s="15">
        <v>86590</v>
      </c>
    </row>
    <row r="10" spans="2:9" ht="15" customHeight="1">
      <c r="B10" s="10"/>
      <c r="C10" s="92"/>
      <c r="D10" s="92"/>
      <c r="E10" s="16" t="s">
        <v>8</v>
      </c>
      <c r="F10" s="17">
        <v>341</v>
      </c>
      <c r="G10" s="18">
        <v>17</v>
      </c>
      <c r="H10" s="19">
        <v>6</v>
      </c>
      <c r="I10" s="20">
        <v>364</v>
      </c>
    </row>
    <row r="11" spans="2:9" ht="15" customHeight="1">
      <c r="B11" s="10"/>
      <c r="C11" s="92"/>
      <c r="D11" s="92"/>
      <c r="E11" s="21" t="s">
        <v>9</v>
      </c>
      <c r="F11" s="22">
        <v>83831</v>
      </c>
      <c r="G11" s="23">
        <v>1656</v>
      </c>
      <c r="H11" s="24">
        <v>1467</v>
      </c>
      <c r="I11" s="25">
        <v>86954</v>
      </c>
    </row>
    <row r="12" spans="2:9" ht="15" customHeight="1">
      <c r="B12" s="10"/>
      <c r="C12" s="92"/>
      <c r="D12" s="83" t="s">
        <v>6</v>
      </c>
      <c r="E12" s="11" t="s">
        <v>7</v>
      </c>
      <c r="F12" s="12">
        <v>159213</v>
      </c>
      <c r="G12" s="13">
        <v>3255</v>
      </c>
      <c r="H12" s="14">
        <v>2967</v>
      </c>
      <c r="I12" s="15">
        <v>165435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776</v>
      </c>
      <c r="G13" s="18">
        <v>24</v>
      </c>
      <c r="H13" s="19">
        <v>12</v>
      </c>
      <c r="I13" s="20">
        <v>812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159989</v>
      </c>
      <c r="G14" s="23">
        <v>3279</v>
      </c>
      <c r="H14" s="24">
        <v>2979</v>
      </c>
      <c r="I14" s="25">
        <v>166247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24</v>
      </c>
      <c r="G15" s="13">
        <v>-2</v>
      </c>
      <c r="H15" s="14">
        <v>0</v>
      </c>
      <c r="I15" s="15">
        <v>22</v>
      </c>
    </row>
    <row r="16" spans="2:9" ht="15" customHeight="1">
      <c r="B16" s="10"/>
      <c r="C16" s="92"/>
      <c r="D16" s="92"/>
      <c r="E16" s="16" t="s">
        <v>8</v>
      </c>
      <c r="F16" s="17">
        <v>-2</v>
      </c>
      <c r="G16" s="18">
        <v>-1</v>
      </c>
      <c r="H16" s="19">
        <v>0</v>
      </c>
      <c r="I16" s="20">
        <v>-3</v>
      </c>
    </row>
    <row r="17" spans="2:9" ht="15" customHeight="1">
      <c r="B17" s="10"/>
      <c r="C17" s="92"/>
      <c r="D17" s="92"/>
      <c r="E17" s="21" t="s">
        <v>9</v>
      </c>
      <c r="F17" s="22">
        <v>22</v>
      </c>
      <c r="G17" s="23">
        <v>-3</v>
      </c>
      <c r="H17" s="24">
        <v>0</v>
      </c>
      <c r="I17" s="25">
        <v>19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-12</v>
      </c>
      <c r="G18" s="13">
        <v>-5</v>
      </c>
      <c r="H18" s="14">
        <v>-3</v>
      </c>
      <c r="I18" s="15">
        <v>-20</v>
      </c>
    </row>
    <row r="19" spans="2:9" ht="15" customHeight="1">
      <c r="B19" s="10"/>
      <c r="C19" s="92"/>
      <c r="D19" s="92"/>
      <c r="E19" s="16" t="s">
        <v>8</v>
      </c>
      <c r="F19" s="17">
        <v>-5</v>
      </c>
      <c r="G19" s="18">
        <v>1</v>
      </c>
      <c r="H19" s="19">
        <v>0</v>
      </c>
      <c r="I19" s="20">
        <v>-4</v>
      </c>
    </row>
    <row r="20" spans="2:9" ht="15" customHeight="1">
      <c r="B20" s="10"/>
      <c r="C20" s="92"/>
      <c r="D20" s="92"/>
      <c r="E20" s="21" t="s">
        <v>9</v>
      </c>
      <c r="F20" s="22">
        <v>-17</v>
      </c>
      <c r="G20" s="23">
        <v>-4</v>
      </c>
      <c r="H20" s="24">
        <v>-3</v>
      </c>
      <c r="I20" s="25">
        <v>-24</v>
      </c>
    </row>
    <row r="21" spans="2:9" ht="15" customHeight="1">
      <c r="B21" s="10"/>
      <c r="C21" s="92"/>
      <c r="D21" s="83" t="s">
        <v>6</v>
      </c>
      <c r="E21" s="11" t="s">
        <v>7</v>
      </c>
      <c r="F21" s="12">
        <v>12</v>
      </c>
      <c r="G21" s="13">
        <v>-7</v>
      </c>
      <c r="H21" s="14">
        <v>-3</v>
      </c>
      <c r="I21" s="15">
        <v>2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-7</v>
      </c>
      <c r="G22" s="18">
        <v>0</v>
      </c>
      <c r="H22" s="19">
        <v>0</v>
      </c>
      <c r="I22" s="20">
        <v>-7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5</v>
      </c>
      <c r="G23" s="23">
        <v>-7</v>
      </c>
      <c r="H23" s="24">
        <v>-3</v>
      </c>
      <c r="I23" s="25">
        <v>-5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-369</v>
      </c>
      <c r="G24" s="13">
        <v>-29</v>
      </c>
      <c r="H24" s="14">
        <v>-31</v>
      </c>
      <c r="I24" s="15">
        <v>-429</v>
      </c>
    </row>
    <row r="25" spans="2:9" ht="15" customHeight="1">
      <c r="B25" s="10"/>
      <c r="C25" s="92"/>
      <c r="D25" s="95"/>
      <c r="E25" s="16" t="s">
        <v>8</v>
      </c>
      <c r="F25" s="17">
        <v>51</v>
      </c>
      <c r="G25" s="18">
        <v>-1</v>
      </c>
      <c r="H25" s="19">
        <v>2</v>
      </c>
      <c r="I25" s="20">
        <v>52</v>
      </c>
    </row>
    <row r="26" spans="2:9" ht="15" customHeight="1">
      <c r="B26" s="10"/>
      <c r="C26" s="92"/>
      <c r="D26" s="95"/>
      <c r="E26" s="21" t="s">
        <v>9</v>
      </c>
      <c r="F26" s="22">
        <v>-318</v>
      </c>
      <c r="G26" s="23">
        <v>-30</v>
      </c>
      <c r="H26" s="24">
        <v>-29</v>
      </c>
      <c r="I26" s="25">
        <v>-377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-421</v>
      </c>
      <c r="G27" s="13">
        <v>-32</v>
      </c>
      <c r="H27" s="14">
        <v>-30</v>
      </c>
      <c r="I27" s="15">
        <v>-483</v>
      </c>
    </row>
    <row r="28" spans="2:9" ht="15" customHeight="1">
      <c r="B28" s="10"/>
      <c r="C28" s="92"/>
      <c r="D28" s="92"/>
      <c r="E28" s="16" t="s">
        <v>8</v>
      </c>
      <c r="F28" s="17">
        <v>25</v>
      </c>
      <c r="G28" s="18">
        <v>7</v>
      </c>
      <c r="H28" s="19">
        <v>-1</v>
      </c>
      <c r="I28" s="20">
        <v>31</v>
      </c>
    </row>
    <row r="29" spans="2:9" ht="15" customHeight="1">
      <c r="B29" s="10"/>
      <c r="C29" s="92"/>
      <c r="D29" s="92"/>
      <c r="E29" s="21" t="s">
        <v>9</v>
      </c>
      <c r="F29" s="22">
        <v>-396</v>
      </c>
      <c r="G29" s="23">
        <v>-25</v>
      </c>
      <c r="H29" s="24">
        <v>-31</v>
      </c>
      <c r="I29" s="25">
        <v>-452</v>
      </c>
    </row>
    <row r="30" spans="2:9" ht="15" customHeight="1">
      <c r="B30" s="10"/>
      <c r="C30" s="92"/>
      <c r="D30" s="83" t="s">
        <v>6</v>
      </c>
      <c r="E30" s="11" t="s">
        <v>7</v>
      </c>
      <c r="F30" s="12">
        <v>-790</v>
      </c>
      <c r="G30" s="13">
        <v>-61</v>
      </c>
      <c r="H30" s="14">
        <v>-61</v>
      </c>
      <c r="I30" s="15">
        <v>-912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76</v>
      </c>
      <c r="G31" s="18">
        <v>6</v>
      </c>
      <c r="H31" s="19">
        <v>1</v>
      </c>
      <c r="I31" s="20">
        <v>83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-714</v>
      </c>
      <c r="G32" s="32">
        <v>-55</v>
      </c>
      <c r="H32" s="33">
        <v>-60</v>
      </c>
      <c r="I32" s="34">
        <v>-829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27</v>
      </c>
      <c r="D35" s="97"/>
      <c r="E35" s="97"/>
      <c r="F35" s="12">
        <v>85600</v>
      </c>
      <c r="G35" s="13">
        <v>1286</v>
      </c>
      <c r="H35" s="39">
        <v>1327</v>
      </c>
      <c r="I35" s="40">
        <v>88213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24</v>
      </c>
      <c r="G36" s="18">
        <v>1</v>
      </c>
      <c r="H36" s="41">
        <v>1</v>
      </c>
      <c r="I36" s="42">
        <v>26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608</v>
      </c>
      <c r="G37" s="32">
        <v>-2</v>
      </c>
      <c r="H37" s="44">
        <v>-3</v>
      </c>
      <c r="I37" s="45">
        <v>603</v>
      </c>
    </row>
    <row r="39" ht="13.5">
      <c r="H39" s="46" t="s">
        <v>18</v>
      </c>
    </row>
  </sheetData>
  <sheetProtection/>
  <mergeCells count="12">
    <mergeCell ref="C24:C32"/>
    <mergeCell ref="D24:D26"/>
    <mergeCell ref="D27:D29"/>
    <mergeCell ref="C35:E35"/>
    <mergeCell ref="C36:E36"/>
    <mergeCell ref="C37:E37"/>
    <mergeCell ref="C6:C14"/>
    <mergeCell ref="D6:D8"/>
    <mergeCell ref="D9:D11"/>
    <mergeCell ref="C15:C23"/>
    <mergeCell ref="D15:D17"/>
    <mergeCell ref="D18:D2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28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29</v>
      </c>
      <c r="D6" s="94" t="s">
        <v>6</v>
      </c>
      <c r="E6" s="11" t="s">
        <v>7</v>
      </c>
      <c r="F6" s="12">
        <v>75744</v>
      </c>
      <c r="G6" s="13">
        <v>1614</v>
      </c>
      <c r="H6" s="14">
        <v>1506</v>
      </c>
      <c r="I6" s="15">
        <v>78864</v>
      </c>
    </row>
    <row r="7" spans="2:9" ht="15" customHeight="1">
      <c r="B7" s="10"/>
      <c r="C7" s="92"/>
      <c r="D7" s="92"/>
      <c r="E7" s="16" t="s">
        <v>8</v>
      </c>
      <c r="F7" s="17">
        <v>439</v>
      </c>
      <c r="G7" s="18">
        <v>7</v>
      </c>
      <c r="H7" s="19">
        <v>6</v>
      </c>
      <c r="I7" s="20">
        <v>452</v>
      </c>
    </row>
    <row r="8" spans="2:9" ht="15" customHeight="1">
      <c r="B8" s="10"/>
      <c r="C8" s="92"/>
      <c r="D8" s="92"/>
      <c r="E8" s="21" t="s">
        <v>9</v>
      </c>
      <c r="F8" s="22">
        <v>76183</v>
      </c>
      <c r="G8" s="23">
        <v>1621</v>
      </c>
      <c r="H8" s="24">
        <v>1512</v>
      </c>
      <c r="I8" s="25">
        <v>79316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83493</v>
      </c>
      <c r="G9" s="13">
        <v>1635</v>
      </c>
      <c r="H9" s="14">
        <v>1459</v>
      </c>
      <c r="I9" s="15">
        <v>86587</v>
      </c>
    </row>
    <row r="10" spans="2:9" ht="15" customHeight="1">
      <c r="B10" s="10"/>
      <c r="C10" s="92"/>
      <c r="D10" s="92"/>
      <c r="E10" s="16" t="s">
        <v>8</v>
      </c>
      <c r="F10" s="17">
        <v>349</v>
      </c>
      <c r="G10" s="18">
        <v>17</v>
      </c>
      <c r="H10" s="19">
        <v>6</v>
      </c>
      <c r="I10" s="20">
        <v>372</v>
      </c>
    </row>
    <row r="11" spans="2:9" ht="15" customHeight="1">
      <c r="B11" s="10"/>
      <c r="C11" s="92"/>
      <c r="D11" s="92"/>
      <c r="E11" s="21" t="s">
        <v>9</v>
      </c>
      <c r="F11" s="22">
        <v>83842</v>
      </c>
      <c r="G11" s="23">
        <v>1652</v>
      </c>
      <c r="H11" s="24">
        <v>1465</v>
      </c>
      <c r="I11" s="25">
        <v>86959</v>
      </c>
    </row>
    <row r="12" spans="2:9" ht="15" customHeight="1">
      <c r="B12" s="10"/>
      <c r="C12" s="92"/>
      <c r="D12" s="84" t="s">
        <v>6</v>
      </c>
      <c r="E12" s="11" t="s">
        <v>7</v>
      </c>
      <c r="F12" s="12">
        <v>159237</v>
      </c>
      <c r="G12" s="13">
        <v>3249</v>
      </c>
      <c r="H12" s="14">
        <v>2965</v>
      </c>
      <c r="I12" s="15">
        <v>165451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788</v>
      </c>
      <c r="G13" s="18">
        <v>24</v>
      </c>
      <c r="H13" s="19">
        <v>12</v>
      </c>
      <c r="I13" s="20">
        <v>824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160025</v>
      </c>
      <c r="G14" s="23">
        <v>3273</v>
      </c>
      <c r="H14" s="24">
        <v>2977</v>
      </c>
      <c r="I14" s="25">
        <v>166275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21</v>
      </c>
      <c r="G15" s="13">
        <v>-2</v>
      </c>
      <c r="H15" s="14">
        <v>0</v>
      </c>
      <c r="I15" s="15">
        <v>19</v>
      </c>
    </row>
    <row r="16" spans="2:9" ht="15" customHeight="1">
      <c r="B16" s="10"/>
      <c r="C16" s="92"/>
      <c r="D16" s="92"/>
      <c r="E16" s="16" t="s">
        <v>8</v>
      </c>
      <c r="F16" s="17">
        <v>4</v>
      </c>
      <c r="G16" s="18">
        <v>0</v>
      </c>
      <c r="H16" s="19">
        <v>0</v>
      </c>
      <c r="I16" s="20">
        <v>4</v>
      </c>
    </row>
    <row r="17" spans="2:9" ht="15" customHeight="1">
      <c r="B17" s="10"/>
      <c r="C17" s="92"/>
      <c r="D17" s="92"/>
      <c r="E17" s="21" t="s">
        <v>9</v>
      </c>
      <c r="F17" s="22">
        <v>25</v>
      </c>
      <c r="G17" s="23">
        <v>-2</v>
      </c>
      <c r="H17" s="24">
        <v>0</v>
      </c>
      <c r="I17" s="25">
        <v>23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3</v>
      </c>
      <c r="G18" s="13">
        <v>-4</v>
      </c>
      <c r="H18" s="14">
        <v>-2</v>
      </c>
      <c r="I18" s="15">
        <v>-3</v>
      </c>
    </row>
    <row r="19" spans="2:9" ht="15" customHeight="1">
      <c r="B19" s="10"/>
      <c r="C19" s="92"/>
      <c r="D19" s="92"/>
      <c r="E19" s="16" t="s">
        <v>8</v>
      </c>
      <c r="F19" s="17">
        <v>8</v>
      </c>
      <c r="G19" s="18">
        <v>0</v>
      </c>
      <c r="H19" s="19">
        <v>0</v>
      </c>
      <c r="I19" s="20">
        <v>8</v>
      </c>
    </row>
    <row r="20" spans="2:9" ht="15" customHeight="1">
      <c r="B20" s="10"/>
      <c r="C20" s="92"/>
      <c r="D20" s="92"/>
      <c r="E20" s="21" t="s">
        <v>9</v>
      </c>
      <c r="F20" s="22">
        <v>11</v>
      </c>
      <c r="G20" s="23">
        <v>-4</v>
      </c>
      <c r="H20" s="24">
        <v>-2</v>
      </c>
      <c r="I20" s="25">
        <v>5</v>
      </c>
    </row>
    <row r="21" spans="2:9" ht="15" customHeight="1">
      <c r="B21" s="10"/>
      <c r="C21" s="92"/>
      <c r="D21" s="84" t="s">
        <v>6</v>
      </c>
      <c r="E21" s="11" t="s">
        <v>7</v>
      </c>
      <c r="F21" s="12">
        <v>24</v>
      </c>
      <c r="G21" s="13">
        <v>-6</v>
      </c>
      <c r="H21" s="14">
        <v>-2</v>
      </c>
      <c r="I21" s="15">
        <v>16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12</v>
      </c>
      <c r="G22" s="18">
        <v>0</v>
      </c>
      <c r="H22" s="19">
        <v>0</v>
      </c>
      <c r="I22" s="20">
        <v>12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36</v>
      </c>
      <c r="G23" s="23">
        <v>-6</v>
      </c>
      <c r="H23" s="24">
        <v>-2</v>
      </c>
      <c r="I23" s="25">
        <v>28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-330</v>
      </c>
      <c r="G24" s="13">
        <v>-36</v>
      </c>
      <c r="H24" s="14">
        <v>-35</v>
      </c>
      <c r="I24" s="15">
        <v>-401</v>
      </c>
    </row>
    <row r="25" spans="2:9" ht="15" customHeight="1">
      <c r="B25" s="10"/>
      <c r="C25" s="92"/>
      <c r="D25" s="95"/>
      <c r="E25" s="16" t="s">
        <v>8</v>
      </c>
      <c r="F25" s="17">
        <v>52</v>
      </c>
      <c r="G25" s="18">
        <v>-1</v>
      </c>
      <c r="H25" s="19">
        <v>2</v>
      </c>
      <c r="I25" s="20">
        <v>53</v>
      </c>
    </row>
    <row r="26" spans="2:9" ht="15" customHeight="1">
      <c r="B26" s="10"/>
      <c r="C26" s="92"/>
      <c r="D26" s="95"/>
      <c r="E26" s="21" t="s">
        <v>9</v>
      </c>
      <c r="F26" s="22">
        <v>-278</v>
      </c>
      <c r="G26" s="23">
        <v>-37</v>
      </c>
      <c r="H26" s="24">
        <v>-33</v>
      </c>
      <c r="I26" s="25">
        <v>-348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-389</v>
      </c>
      <c r="G27" s="13">
        <v>-31</v>
      </c>
      <c r="H27" s="14">
        <v>-30</v>
      </c>
      <c r="I27" s="15">
        <v>-450</v>
      </c>
    </row>
    <row r="28" spans="2:9" ht="15" customHeight="1">
      <c r="B28" s="10"/>
      <c r="C28" s="92"/>
      <c r="D28" s="92"/>
      <c r="E28" s="16" t="s">
        <v>8</v>
      </c>
      <c r="F28" s="17">
        <v>33</v>
      </c>
      <c r="G28" s="18">
        <v>8</v>
      </c>
      <c r="H28" s="19">
        <v>-1</v>
      </c>
      <c r="I28" s="20">
        <v>40</v>
      </c>
    </row>
    <row r="29" spans="2:9" ht="15" customHeight="1">
      <c r="B29" s="10"/>
      <c r="C29" s="92"/>
      <c r="D29" s="92"/>
      <c r="E29" s="21" t="s">
        <v>9</v>
      </c>
      <c r="F29" s="22">
        <v>-356</v>
      </c>
      <c r="G29" s="23">
        <v>-23</v>
      </c>
      <c r="H29" s="24">
        <v>-31</v>
      </c>
      <c r="I29" s="25">
        <v>-410</v>
      </c>
    </row>
    <row r="30" spans="2:9" ht="15" customHeight="1">
      <c r="B30" s="10"/>
      <c r="C30" s="92"/>
      <c r="D30" s="84" t="s">
        <v>6</v>
      </c>
      <c r="E30" s="11" t="s">
        <v>7</v>
      </c>
      <c r="F30" s="12">
        <v>-719</v>
      </c>
      <c r="G30" s="13">
        <v>-67</v>
      </c>
      <c r="H30" s="14">
        <v>-65</v>
      </c>
      <c r="I30" s="15">
        <v>-851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85</v>
      </c>
      <c r="G31" s="18">
        <v>7</v>
      </c>
      <c r="H31" s="19">
        <v>1</v>
      </c>
      <c r="I31" s="20">
        <v>93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-634</v>
      </c>
      <c r="G32" s="32">
        <v>-60</v>
      </c>
      <c r="H32" s="33">
        <v>-64</v>
      </c>
      <c r="I32" s="34">
        <v>-758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29</v>
      </c>
      <c r="D35" s="97"/>
      <c r="E35" s="97"/>
      <c r="F35" s="12">
        <v>85613</v>
      </c>
      <c r="G35" s="13">
        <v>1286</v>
      </c>
      <c r="H35" s="39">
        <v>1326</v>
      </c>
      <c r="I35" s="40">
        <v>88225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13</v>
      </c>
      <c r="G36" s="18">
        <v>0</v>
      </c>
      <c r="H36" s="41">
        <v>-1</v>
      </c>
      <c r="I36" s="42">
        <v>12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612</v>
      </c>
      <c r="G37" s="32">
        <v>-1</v>
      </c>
      <c r="H37" s="44">
        <v>-11</v>
      </c>
      <c r="I37" s="45">
        <v>600</v>
      </c>
    </row>
    <row r="39" ht="13.5">
      <c r="H39" s="46" t="s">
        <v>18</v>
      </c>
    </row>
  </sheetData>
  <sheetProtection/>
  <mergeCells count="12">
    <mergeCell ref="C6:C14"/>
    <mergeCell ref="D6:D8"/>
    <mergeCell ref="D9:D11"/>
    <mergeCell ref="C15:C23"/>
    <mergeCell ref="D15:D17"/>
    <mergeCell ref="D18:D20"/>
    <mergeCell ref="C24:C32"/>
    <mergeCell ref="D24:D26"/>
    <mergeCell ref="D27:D29"/>
    <mergeCell ref="C35:E35"/>
    <mergeCell ref="C36:E36"/>
    <mergeCell ref="C37:E3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31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30</v>
      </c>
      <c r="D6" s="94" t="s">
        <v>6</v>
      </c>
      <c r="E6" s="11" t="s">
        <v>7</v>
      </c>
      <c r="F6" s="12">
        <v>75714</v>
      </c>
      <c r="G6" s="13">
        <v>1603</v>
      </c>
      <c r="H6" s="14">
        <v>1513</v>
      </c>
      <c r="I6" s="15">
        <v>78830</v>
      </c>
    </row>
    <row r="7" spans="2:9" ht="15" customHeight="1">
      <c r="B7" s="10"/>
      <c r="C7" s="92"/>
      <c r="D7" s="92"/>
      <c r="E7" s="16" t="s">
        <v>8</v>
      </c>
      <c r="F7" s="17">
        <v>442</v>
      </c>
      <c r="G7" s="18">
        <v>7</v>
      </c>
      <c r="H7" s="19">
        <v>6</v>
      </c>
      <c r="I7" s="20">
        <v>455</v>
      </c>
    </row>
    <row r="8" spans="2:9" ht="15" customHeight="1">
      <c r="B8" s="10"/>
      <c r="C8" s="92"/>
      <c r="D8" s="92"/>
      <c r="E8" s="21" t="s">
        <v>9</v>
      </c>
      <c r="F8" s="22">
        <v>76156</v>
      </c>
      <c r="G8" s="23">
        <v>1610</v>
      </c>
      <c r="H8" s="24">
        <v>1519</v>
      </c>
      <c r="I8" s="25">
        <v>79285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83444</v>
      </c>
      <c r="G9" s="13">
        <v>1633</v>
      </c>
      <c r="H9" s="14">
        <v>1460</v>
      </c>
      <c r="I9" s="15">
        <v>86537</v>
      </c>
    </row>
    <row r="10" spans="2:9" ht="15" customHeight="1">
      <c r="B10" s="10"/>
      <c r="C10" s="92"/>
      <c r="D10" s="92"/>
      <c r="E10" s="16" t="s">
        <v>8</v>
      </c>
      <c r="F10" s="17">
        <v>342</v>
      </c>
      <c r="G10" s="18">
        <v>17</v>
      </c>
      <c r="H10" s="19">
        <v>6</v>
      </c>
      <c r="I10" s="20">
        <v>365</v>
      </c>
    </row>
    <row r="11" spans="2:9" ht="15" customHeight="1">
      <c r="B11" s="10"/>
      <c r="C11" s="92"/>
      <c r="D11" s="92"/>
      <c r="E11" s="21" t="s">
        <v>9</v>
      </c>
      <c r="F11" s="22">
        <v>83786</v>
      </c>
      <c r="G11" s="23">
        <v>1650</v>
      </c>
      <c r="H11" s="24">
        <v>1466</v>
      </c>
      <c r="I11" s="25">
        <v>86902</v>
      </c>
    </row>
    <row r="12" spans="2:9" ht="15" customHeight="1">
      <c r="B12" s="10"/>
      <c r="C12" s="92"/>
      <c r="D12" s="85" t="s">
        <v>6</v>
      </c>
      <c r="E12" s="11" t="s">
        <v>7</v>
      </c>
      <c r="F12" s="12">
        <v>159158</v>
      </c>
      <c r="G12" s="13">
        <v>3236</v>
      </c>
      <c r="H12" s="14">
        <v>2973</v>
      </c>
      <c r="I12" s="15">
        <v>165367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784</v>
      </c>
      <c r="G13" s="18">
        <v>24</v>
      </c>
      <c r="H13" s="19">
        <v>12</v>
      </c>
      <c r="I13" s="20">
        <v>820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159942</v>
      </c>
      <c r="G14" s="23">
        <v>3260</v>
      </c>
      <c r="H14" s="24">
        <v>2985</v>
      </c>
      <c r="I14" s="25">
        <v>166187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-30</v>
      </c>
      <c r="G15" s="13">
        <v>-11</v>
      </c>
      <c r="H15" s="14">
        <v>7</v>
      </c>
      <c r="I15" s="15">
        <v>-34</v>
      </c>
    </row>
    <row r="16" spans="2:9" ht="15" customHeight="1">
      <c r="B16" s="10"/>
      <c r="C16" s="92"/>
      <c r="D16" s="92"/>
      <c r="E16" s="16" t="s">
        <v>8</v>
      </c>
      <c r="F16" s="17">
        <v>3</v>
      </c>
      <c r="G16" s="18">
        <v>0</v>
      </c>
      <c r="H16" s="19">
        <v>0</v>
      </c>
      <c r="I16" s="20">
        <v>3</v>
      </c>
    </row>
    <row r="17" spans="2:9" ht="15" customHeight="1">
      <c r="B17" s="10"/>
      <c r="C17" s="92"/>
      <c r="D17" s="92"/>
      <c r="E17" s="21" t="s">
        <v>9</v>
      </c>
      <c r="F17" s="22">
        <v>-27</v>
      </c>
      <c r="G17" s="23">
        <v>-11</v>
      </c>
      <c r="H17" s="24">
        <v>7</v>
      </c>
      <c r="I17" s="25">
        <v>-31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-49</v>
      </c>
      <c r="G18" s="13">
        <v>-2</v>
      </c>
      <c r="H18" s="14">
        <v>1</v>
      </c>
      <c r="I18" s="15">
        <v>-50</v>
      </c>
    </row>
    <row r="19" spans="2:9" ht="15" customHeight="1">
      <c r="B19" s="10"/>
      <c r="C19" s="92"/>
      <c r="D19" s="92"/>
      <c r="E19" s="16" t="s">
        <v>8</v>
      </c>
      <c r="F19" s="17">
        <v>-7</v>
      </c>
      <c r="G19" s="18">
        <v>0</v>
      </c>
      <c r="H19" s="19">
        <v>0</v>
      </c>
      <c r="I19" s="20">
        <v>-7</v>
      </c>
    </row>
    <row r="20" spans="2:9" ht="15" customHeight="1">
      <c r="B20" s="10"/>
      <c r="C20" s="92"/>
      <c r="D20" s="92"/>
      <c r="E20" s="21" t="s">
        <v>9</v>
      </c>
      <c r="F20" s="22">
        <v>-56</v>
      </c>
      <c r="G20" s="23">
        <v>-2</v>
      </c>
      <c r="H20" s="24">
        <v>1</v>
      </c>
      <c r="I20" s="25">
        <v>-57</v>
      </c>
    </row>
    <row r="21" spans="2:9" ht="15" customHeight="1">
      <c r="B21" s="10"/>
      <c r="C21" s="92"/>
      <c r="D21" s="85" t="s">
        <v>6</v>
      </c>
      <c r="E21" s="11" t="s">
        <v>7</v>
      </c>
      <c r="F21" s="12">
        <v>-79</v>
      </c>
      <c r="G21" s="13">
        <v>-13</v>
      </c>
      <c r="H21" s="14">
        <v>8</v>
      </c>
      <c r="I21" s="15">
        <v>-84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-4</v>
      </c>
      <c r="G22" s="18">
        <v>0</v>
      </c>
      <c r="H22" s="19">
        <v>0</v>
      </c>
      <c r="I22" s="20">
        <v>-4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-83</v>
      </c>
      <c r="G23" s="23">
        <v>-13</v>
      </c>
      <c r="H23" s="24">
        <v>8</v>
      </c>
      <c r="I23" s="25">
        <v>-88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-355</v>
      </c>
      <c r="G24" s="13">
        <v>-39</v>
      </c>
      <c r="H24" s="14">
        <v>-27</v>
      </c>
      <c r="I24" s="15">
        <v>-421</v>
      </c>
    </row>
    <row r="25" spans="2:9" ht="15" customHeight="1">
      <c r="B25" s="10"/>
      <c r="C25" s="92"/>
      <c r="D25" s="95"/>
      <c r="E25" s="16" t="s">
        <v>8</v>
      </c>
      <c r="F25" s="17">
        <v>44</v>
      </c>
      <c r="G25" s="18">
        <v>-1</v>
      </c>
      <c r="H25" s="19">
        <v>2</v>
      </c>
      <c r="I25" s="20">
        <v>45</v>
      </c>
    </row>
    <row r="26" spans="2:9" ht="15" customHeight="1">
      <c r="B26" s="10"/>
      <c r="C26" s="92"/>
      <c r="D26" s="95"/>
      <c r="E26" s="21" t="s">
        <v>9</v>
      </c>
      <c r="F26" s="22">
        <v>-311</v>
      </c>
      <c r="G26" s="23">
        <v>-40</v>
      </c>
      <c r="H26" s="24">
        <v>-25</v>
      </c>
      <c r="I26" s="25">
        <v>-376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-406</v>
      </c>
      <c r="G27" s="13">
        <v>-32</v>
      </c>
      <c r="H27" s="14">
        <v>-31</v>
      </c>
      <c r="I27" s="15">
        <v>-469</v>
      </c>
    </row>
    <row r="28" spans="2:9" ht="15" customHeight="1">
      <c r="B28" s="10"/>
      <c r="C28" s="92"/>
      <c r="D28" s="92"/>
      <c r="E28" s="16" t="s">
        <v>8</v>
      </c>
      <c r="F28" s="17">
        <v>23</v>
      </c>
      <c r="G28" s="18">
        <v>8</v>
      </c>
      <c r="H28" s="19">
        <v>-1</v>
      </c>
      <c r="I28" s="20">
        <v>30</v>
      </c>
    </row>
    <row r="29" spans="2:9" ht="15" customHeight="1">
      <c r="B29" s="10"/>
      <c r="C29" s="92"/>
      <c r="D29" s="92"/>
      <c r="E29" s="21" t="s">
        <v>9</v>
      </c>
      <c r="F29" s="22">
        <v>-383</v>
      </c>
      <c r="G29" s="23">
        <v>-24</v>
      </c>
      <c r="H29" s="24">
        <v>-32</v>
      </c>
      <c r="I29" s="25">
        <v>-439</v>
      </c>
    </row>
    <row r="30" spans="2:9" ht="15" customHeight="1">
      <c r="B30" s="10"/>
      <c r="C30" s="92"/>
      <c r="D30" s="85" t="s">
        <v>6</v>
      </c>
      <c r="E30" s="11" t="s">
        <v>7</v>
      </c>
      <c r="F30" s="12">
        <v>-761</v>
      </c>
      <c r="G30" s="13">
        <v>-71</v>
      </c>
      <c r="H30" s="14">
        <v>-58</v>
      </c>
      <c r="I30" s="15">
        <v>-890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67</v>
      </c>
      <c r="G31" s="18">
        <v>7</v>
      </c>
      <c r="H31" s="19">
        <v>1</v>
      </c>
      <c r="I31" s="20">
        <v>75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-694</v>
      </c>
      <c r="G32" s="32">
        <v>-64</v>
      </c>
      <c r="H32" s="33">
        <v>-57</v>
      </c>
      <c r="I32" s="34">
        <v>-815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30</v>
      </c>
      <c r="D35" s="97"/>
      <c r="E35" s="97"/>
      <c r="F35" s="12">
        <v>85649</v>
      </c>
      <c r="G35" s="13">
        <v>1283</v>
      </c>
      <c r="H35" s="39">
        <v>1331</v>
      </c>
      <c r="I35" s="40">
        <v>88263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36</v>
      </c>
      <c r="G36" s="18">
        <v>-3</v>
      </c>
      <c r="H36" s="41">
        <v>5</v>
      </c>
      <c r="I36" s="42">
        <v>38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613</v>
      </c>
      <c r="G37" s="32">
        <v>-3</v>
      </c>
      <c r="H37" s="44">
        <v>-7</v>
      </c>
      <c r="I37" s="45">
        <v>603</v>
      </c>
    </row>
    <row r="39" ht="13.5">
      <c r="H39" s="46" t="s">
        <v>18</v>
      </c>
    </row>
  </sheetData>
  <sheetProtection/>
  <mergeCells count="12">
    <mergeCell ref="C24:C32"/>
    <mergeCell ref="D24:D26"/>
    <mergeCell ref="D27:D29"/>
    <mergeCell ref="C35:E35"/>
    <mergeCell ref="C36:E36"/>
    <mergeCell ref="C37:E37"/>
    <mergeCell ref="C6:C14"/>
    <mergeCell ref="D6:D8"/>
    <mergeCell ref="D9:D11"/>
    <mergeCell ref="C15:C23"/>
    <mergeCell ref="D15:D17"/>
    <mergeCell ref="D18:D2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33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32</v>
      </c>
      <c r="D6" s="94" t="s">
        <v>6</v>
      </c>
      <c r="E6" s="11" t="s">
        <v>7</v>
      </c>
      <c r="F6" s="12">
        <v>75676</v>
      </c>
      <c r="G6" s="13">
        <v>1599</v>
      </c>
      <c r="H6" s="14">
        <v>1515</v>
      </c>
      <c r="I6" s="15">
        <v>78790</v>
      </c>
    </row>
    <row r="7" spans="2:9" ht="15" customHeight="1">
      <c r="B7" s="10"/>
      <c r="C7" s="92"/>
      <c r="D7" s="92"/>
      <c r="E7" s="16" t="s">
        <v>8</v>
      </c>
      <c r="F7" s="17">
        <v>448</v>
      </c>
      <c r="G7" s="18">
        <v>7</v>
      </c>
      <c r="H7" s="19">
        <v>8</v>
      </c>
      <c r="I7" s="20">
        <v>463</v>
      </c>
    </row>
    <row r="8" spans="2:9" ht="15" customHeight="1">
      <c r="B8" s="10"/>
      <c r="C8" s="92"/>
      <c r="D8" s="92"/>
      <c r="E8" s="21" t="s">
        <v>9</v>
      </c>
      <c r="F8" s="22">
        <v>76124</v>
      </c>
      <c r="G8" s="23">
        <v>1606</v>
      </c>
      <c r="H8" s="24">
        <v>1523</v>
      </c>
      <c r="I8" s="25">
        <v>79253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83402</v>
      </c>
      <c r="G9" s="13">
        <v>1634</v>
      </c>
      <c r="H9" s="14">
        <v>1462</v>
      </c>
      <c r="I9" s="15">
        <v>86498</v>
      </c>
    </row>
    <row r="10" spans="2:9" ht="15" customHeight="1">
      <c r="B10" s="10"/>
      <c r="C10" s="92"/>
      <c r="D10" s="92"/>
      <c r="E10" s="16" t="s">
        <v>8</v>
      </c>
      <c r="F10" s="17">
        <v>359</v>
      </c>
      <c r="G10" s="18">
        <v>18</v>
      </c>
      <c r="H10" s="19">
        <v>7</v>
      </c>
      <c r="I10" s="20">
        <v>384</v>
      </c>
    </row>
    <row r="11" spans="2:9" ht="15" customHeight="1">
      <c r="B11" s="10"/>
      <c r="C11" s="92"/>
      <c r="D11" s="92"/>
      <c r="E11" s="21" t="s">
        <v>9</v>
      </c>
      <c r="F11" s="22">
        <v>83761</v>
      </c>
      <c r="G11" s="23">
        <v>1652</v>
      </c>
      <c r="H11" s="24">
        <v>1469</v>
      </c>
      <c r="I11" s="25">
        <v>86882</v>
      </c>
    </row>
    <row r="12" spans="2:9" ht="15" customHeight="1">
      <c r="B12" s="10"/>
      <c r="C12" s="92"/>
      <c r="D12" s="86" t="s">
        <v>6</v>
      </c>
      <c r="E12" s="11" t="s">
        <v>7</v>
      </c>
      <c r="F12" s="12">
        <v>159078</v>
      </c>
      <c r="G12" s="13">
        <v>3233</v>
      </c>
      <c r="H12" s="14">
        <v>2977</v>
      </c>
      <c r="I12" s="15">
        <v>165288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807</v>
      </c>
      <c r="G13" s="18">
        <v>25</v>
      </c>
      <c r="H13" s="19">
        <v>15</v>
      </c>
      <c r="I13" s="20">
        <v>847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159885</v>
      </c>
      <c r="G14" s="23">
        <v>3258</v>
      </c>
      <c r="H14" s="24">
        <v>2992</v>
      </c>
      <c r="I14" s="25">
        <v>166135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-38</v>
      </c>
      <c r="G15" s="13">
        <v>-4</v>
      </c>
      <c r="H15" s="14">
        <v>2</v>
      </c>
      <c r="I15" s="15">
        <v>-40</v>
      </c>
    </row>
    <row r="16" spans="2:9" ht="15" customHeight="1">
      <c r="B16" s="10"/>
      <c r="C16" s="92"/>
      <c r="D16" s="92"/>
      <c r="E16" s="16" t="s">
        <v>8</v>
      </c>
      <c r="F16" s="17">
        <v>6</v>
      </c>
      <c r="G16" s="18">
        <v>0</v>
      </c>
      <c r="H16" s="19">
        <v>2</v>
      </c>
      <c r="I16" s="20">
        <v>8</v>
      </c>
    </row>
    <row r="17" spans="2:9" ht="15" customHeight="1">
      <c r="B17" s="10"/>
      <c r="C17" s="92"/>
      <c r="D17" s="92"/>
      <c r="E17" s="21" t="s">
        <v>9</v>
      </c>
      <c r="F17" s="22">
        <v>-32</v>
      </c>
      <c r="G17" s="23">
        <v>-4</v>
      </c>
      <c r="H17" s="24">
        <v>4</v>
      </c>
      <c r="I17" s="25">
        <v>-32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-42</v>
      </c>
      <c r="G18" s="13">
        <v>1</v>
      </c>
      <c r="H18" s="14">
        <v>2</v>
      </c>
      <c r="I18" s="15">
        <v>-39</v>
      </c>
    </row>
    <row r="19" spans="2:9" ht="15" customHeight="1">
      <c r="B19" s="10"/>
      <c r="C19" s="92"/>
      <c r="D19" s="92"/>
      <c r="E19" s="16" t="s">
        <v>8</v>
      </c>
      <c r="F19" s="17">
        <v>17</v>
      </c>
      <c r="G19" s="18">
        <v>1</v>
      </c>
      <c r="H19" s="19">
        <v>1</v>
      </c>
      <c r="I19" s="20">
        <v>19</v>
      </c>
    </row>
    <row r="20" spans="2:9" ht="15" customHeight="1">
      <c r="B20" s="10"/>
      <c r="C20" s="92"/>
      <c r="D20" s="92"/>
      <c r="E20" s="21" t="s">
        <v>9</v>
      </c>
      <c r="F20" s="22">
        <v>-25</v>
      </c>
      <c r="G20" s="23">
        <v>2</v>
      </c>
      <c r="H20" s="24">
        <v>3</v>
      </c>
      <c r="I20" s="25">
        <v>-20</v>
      </c>
    </row>
    <row r="21" spans="2:9" ht="15" customHeight="1">
      <c r="B21" s="10"/>
      <c r="C21" s="92"/>
      <c r="D21" s="86" t="s">
        <v>6</v>
      </c>
      <c r="E21" s="11" t="s">
        <v>7</v>
      </c>
      <c r="F21" s="12">
        <v>-80</v>
      </c>
      <c r="G21" s="13">
        <v>-3</v>
      </c>
      <c r="H21" s="14">
        <v>4</v>
      </c>
      <c r="I21" s="15">
        <v>-79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23</v>
      </c>
      <c r="G22" s="18">
        <v>1</v>
      </c>
      <c r="H22" s="19">
        <v>3</v>
      </c>
      <c r="I22" s="20">
        <v>27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-57</v>
      </c>
      <c r="G23" s="23">
        <v>-2</v>
      </c>
      <c r="H23" s="24">
        <v>7</v>
      </c>
      <c r="I23" s="25">
        <v>-52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-384</v>
      </c>
      <c r="G24" s="13">
        <v>-36</v>
      </c>
      <c r="H24" s="14">
        <v>-22</v>
      </c>
      <c r="I24" s="15">
        <v>-442</v>
      </c>
    </row>
    <row r="25" spans="2:9" ht="15" customHeight="1">
      <c r="B25" s="10"/>
      <c r="C25" s="92"/>
      <c r="D25" s="95"/>
      <c r="E25" s="16" t="s">
        <v>8</v>
      </c>
      <c r="F25" s="17">
        <v>48</v>
      </c>
      <c r="G25" s="18">
        <v>0</v>
      </c>
      <c r="H25" s="19">
        <v>4</v>
      </c>
      <c r="I25" s="20">
        <v>52</v>
      </c>
    </row>
    <row r="26" spans="2:9" ht="15" customHeight="1">
      <c r="B26" s="10"/>
      <c r="C26" s="92"/>
      <c r="D26" s="95"/>
      <c r="E26" s="21" t="s">
        <v>9</v>
      </c>
      <c r="F26" s="22">
        <v>-336</v>
      </c>
      <c r="G26" s="23">
        <v>-36</v>
      </c>
      <c r="H26" s="24">
        <v>-18</v>
      </c>
      <c r="I26" s="25">
        <v>-390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-443</v>
      </c>
      <c r="G27" s="13">
        <v>-28</v>
      </c>
      <c r="H27" s="14">
        <v>-29</v>
      </c>
      <c r="I27" s="15">
        <v>-500</v>
      </c>
    </row>
    <row r="28" spans="2:9" ht="15" customHeight="1">
      <c r="B28" s="10"/>
      <c r="C28" s="92"/>
      <c r="D28" s="92"/>
      <c r="E28" s="16" t="s">
        <v>8</v>
      </c>
      <c r="F28" s="17">
        <v>37</v>
      </c>
      <c r="G28" s="18">
        <v>9</v>
      </c>
      <c r="H28" s="19">
        <v>-1</v>
      </c>
      <c r="I28" s="20">
        <v>45</v>
      </c>
    </row>
    <row r="29" spans="2:9" ht="15" customHeight="1">
      <c r="B29" s="10"/>
      <c r="C29" s="92"/>
      <c r="D29" s="92"/>
      <c r="E29" s="21" t="s">
        <v>9</v>
      </c>
      <c r="F29" s="22">
        <v>-406</v>
      </c>
      <c r="G29" s="23">
        <v>-19</v>
      </c>
      <c r="H29" s="24">
        <v>-30</v>
      </c>
      <c r="I29" s="25">
        <v>-455</v>
      </c>
    </row>
    <row r="30" spans="2:9" ht="15" customHeight="1">
      <c r="B30" s="10"/>
      <c r="C30" s="92"/>
      <c r="D30" s="86" t="s">
        <v>6</v>
      </c>
      <c r="E30" s="11" t="s">
        <v>7</v>
      </c>
      <c r="F30" s="12">
        <v>-827</v>
      </c>
      <c r="G30" s="13">
        <v>-64</v>
      </c>
      <c r="H30" s="14">
        <v>-51</v>
      </c>
      <c r="I30" s="15">
        <v>-942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85</v>
      </c>
      <c r="G31" s="18">
        <v>9</v>
      </c>
      <c r="H31" s="19">
        <v>3</v>
      </c>
      <c r="I31" s="20">
        <v>97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-742</v>
      </c>
      <c r="G32" s="32">
        <v>-55</v>
      </c>
      <c r="H32" s="33">
        <v>-48</v>
      </c>
      <c r="I32" s="34">
        <v>-845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32</v>
      </c>
      <c r="D35" s="97"/>
      <c r="E35" s="97"/>
      <c r="F35" s="12">
        <v>85612</v>
      </c>
      <c r="G35" s="13">
        <v>1279</v>
      </c>
      <c r="H35" s="39">
        <v>1339</v>
      </c>
      <c r="I35" s="40">
        <v>88230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-37</v>
      </c>
      <c r="G36" s="18">
        <v>-4</v>
      </c>
      <c r="H36" s="41">
        <v>8</v>
      </c>
      <c r="I36" s="42">
        <v>-33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542</v>
      </c>
      <c r="G37" s="32">
        <v>-3</v>
      </c>
      <c r="H37" s="44">
        <v>1</v>
      </c>
      <c r="I37" s="45">
        <v>540</v>
      </c>
    </row>
    <row r="39" ht="13.5">
      <c r="H39" s="46" t="s">
        <v>18</v>
      </c>
    </row>
  </sheetData>
  <sheetProtection/>
  <mergeCells count="12">
    <mergeCell ref="C6:C14"/>
    <mergeCell ref="D6:D8"/>
    <mergeCell ref="D9:D11"/>
    <mergeCell ref="C15:C23"/>
    <mergeCell ref="D15:D17"/>
    <mergeCell ref="D18:D20"/>
    <mergeCell ref="C24:C32"/>
    <mergeCell ref="D24:D26"/>
    <mergeCell ref="D27:D29"/>
    <mergeCell ref="C35:E35"/>
    <mergeCell ref="C36:E36"/>
    <mergeCell ref="C37:E3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2" width="4.875" style="1" customWidth="1"/>
    <col min="3" max="3" width="8.375" style="1" customWidth="1"/>
    <col min="4" max="4" width="5.625" style="1" customWidth="1"/>
    <col min="5" max="5" width="7.625" style="1" customWidth="1"/>
    <col min="6" max="9" width="15.50390625" style="1" customWidth="1"/>
    <col min="10" max="16384" width="9.00390625" style="1" customWidth="1"/>
  </cols>
  <sheetData>
    <row r="1" ht="18.75">
      <c r="H1" s="2" t="s">
        <v>0</v>
      </c>
    </row>
    <row r="2" ht="23.25" customHeight="1"/>
    <row r="4" ht="14.25" thickBot="1">
      <c r="I4" s="3" t="s">
        <v>35</v>
      </c>
    </row>
    <row r="5" spans="2:9" ht="42.75" customHeight="1">
      <c r="B5" s="4"/>
      <c r="C5" s="5"/>
      <c r="D5" s="5"/>
      <c r="E5" s="5"/>
      <c r="F5" s="6" t="s">
        <v>1</v>
      </c>
      <c r="G5" s="7" t="s">
        <v>2</v>
      </c>
      <c r="H5" s="8" t="s">
        <v>3</v>
      </c>
      <c r="I5" s="9" t="s">
        <v>4</v>
      </c>
    </row>
    <row r="6" spans="2:9" ht="15" customHeight="1">
      <c r="B6" s="10"/>
      <c r="C6" s="94" t="s">
        <v>34</v>
      </c>
      <c r="D6" s="94" t="s">
        <v>6</v>
      </c>
      <c r="E6" s="11" t="s">
        <v>7</v>
      </c>
      <c r="F6" s="12">
        <v>75611</v>
      </c>
      <c r="G6" s="13">
        <v>1596</v>
      </c>
      <c r="H6" s="14">
        <v>1537</v>
      </c>
      <c r="I6" s="15">
        <v>78744</v>
      </c>
    </row>
    <row r="7" spans="2:9" ht="15" customHeight="1">
      <c r="B7" s="10"/>
      <c r="C7" s="92"/>
      <c r="D7" s="92"/>
      <c r="E7" s="16" t="s">
        <v>8</v>
      </c>
      <c r="F7" s="17">
        <v>446</v>
      </c>
      <c r="G7" s="18">
        <v>7</v>
      </c>
      <c r="H7" s="19">
        <v>8</v>
      </c>
      <c r="I7" s="20">
        <v>461</v>
      </c>
    </row>
    <row r="8" spans="2:9" ht="15" customHeight="1">
      <c r="B8" s="10"/>
      <c r="C8" s="92"/>
      <c r="D8" s="92"/>
      <c r="E8" s="21" t="s">
        <v>9</v>
      </c>
      <c r="F8" s="22">
        <v>76057</v>
      </c>
      <c r="G8" s="23">
        <v>1603</v>
      </c>
      <c r="H8" s="24">
        <v>1545</v>
      </c>
      <c r="I8" s="25">
        <v>79205</v>
      </c>
    </row>
    <row r="9" spans="2:9" ht="15" customHeight="1">
      <c r="B9" s="10"/>
      <c r="C9" s="92"/>
      <c r="D9" s="94" t="s">
        <v>10</v>
      </c>
      <c r="E9" s="11" t="s">
        <v>7</v>
      </c>
      <c r="F9" s="12">
        <v>83365</v>
      </c>
      <c r="G9" s="13">
        <v>1631</v>
      </c>
      <c r="H9" s="14">
        <v>1462</v>
      </c>
      <c r="I9" s="15">
        <v>86458</v>
      </c>
    </row>
    <row r="10" spans="2:9" ht="15" customHeight="1">
      <c r="B10" s="10"/>
      <c r="C10" s="92"/>
      <c r="D10" s="92"/>
      <c r="E10" s="16" t="s">
        <v>8</v>
      </c>
      <c r="F10" s="17">
        <v>355</v>
      </c>
      <c r="G10" s="18">
        <v>18</v>
      </c>
      <c r="H10" s="19">
        <v>7</v>
      </c>
      <c r="I10" s="20">
        <v>380</v>
      </c>
    </row>
    <row r="11" spans="2:9" ht="15" customHeight="1">
      <c r="B11" s="10"/>
      <c r="C11" s="92"/>
      <c r="D11" s="92"/>
      <c r="E11" s="21" t="s">
        <v>9</v>
      </c>
      <c r="F11" s="22">
        <v>83720</v>
      </c>
      <c r="G11" s="23">
        <v>1649</v>
      </c>
      <c r="H11" s="24">
        <v>1469</v>
      </c>
      <c r="I11" s="25">
        <v>86838</v>
      </c>
    </row>
    <row r="12" spans="2:9" ht="15" customHeight="1">
      <c r="B12" s="10"/>
      <c r="C12" s="92"/>
      <c r="D12" s="87" t="s">
        <v>6</v>
      </c>
      <c r="E12" s="11" t="s">
        <v>7</v>
      </c>
      <c r="F12" s="12">
        <v>158976</v>
      </c>
      <c r="G12" s="13">
        <v>3227</v>
      </c>
      <c r="H12" s="14">
        <v>2999</v>
      </c>
      <c r="I12" s="15">
        <v>165202</v>
      </c>
    </row>
    <row r="13" spans="2:9" ht="15" customHeight="1">
      <c r="B13" s="10"/>
      <c r="C13" s="92"/>
      <c r="D13" s="26" t="s">
        <v>10</v>
      </c>
      <c r="E13" s="16" t="s">
        <v>8</v>
      </c>
      <c r="F13" s="17">
        <v>801</v>
      </c>
      <c r="G13" s="18">
        <v>25</v>
      </c>
      <c r="H13" s="19">
        <v>15</v>
      </c>
      <c r="I13" s="20">
        <v>841</v>
      </c>
    </row>
    <row r="14" spans="2:9" ht="15" customHeight="1">
      <c r="B14" s="10"/>
      <c r="C14" s="92"/>
      <c r="D14" s="26" t="s">
        <v>9</v>
      </c>
      <c r="E14" s="21" t="s">
        <v>9</v>
      </c>
      <c r="F14" s="22">
        <v>159777</v>
      </c>
      <c r="G14" s="23">
        <v>3252</v>
      </c>
      <c r="H14" s="24">
        <v>3014</v>
      </c>
      <c r="I14" s="25">
        <v>166043</v>
      </c>
    </row>
    <row r="15" spans="2:9" ht="15" customHeight="1">
      <c r="B15" s="27" t="s">
        <v>11</v>
      </c>
      <c r="C15" s="91" t="s">
        <v>12</v>
      </c>
      <c r="D15" s="94" t="s">
        <v>6</v>
      </c>
      <c r="E15" s="11" t="s">
        <v>7</v>
      </c>
      <c r="F15" s="12">
        <v>-65</v>
      </c>
      <c r="G15" s="13">
        <v>-3</v>
      </c>
      <c r="H15" s="14">
        <v>22</v>
      </c>
      <c r="I15" s="15">
        <v>-46</v>
      </c>
    </row>
    <row r="16" spans="2:9" ht="15" customHeight="1">
      <c r="B16" s="10"/>
      <c r="C16" s="92"/>
      <c r="D16" s="92"/>
      <c r="E16" s="16" t="s">
        <v>8</v>
      </c>
      <c r="F16" s="17">
        <v>-2</v>
      </c>
      <c r="G16" s="18">
        <v>0</v>
      </c>
      <c r="H16" s="19">
        <v>0</v>
      </c>
      <c r="I16" s="20">
        <v>-2</v>
      </c>
    </row>
    <row r="17" spans="2:9" ht="15" customHeight="1">
      <c r="B17" s="10"/>
      <c r="C17" s="92"/>
      <c r="D17" s="92"/>
      <c r="E17" s="21" t="s">
        <v>9</v>
      </c>
      <c r="F17" s="22">
        <v>-67</v>
      </c>
      <c r="G17" s="23">
        <v>-3</v>
      </c>
      <c r="H17" s="24">
        <v>22</v>
      </c>
      <c r="I17" s="25">
        <v>-48</v>
      </c>
    </row>
    <row r="18" spans="2:9" ht="15" customHeight="1">
      <c r="B18" s="10"/>
      <c r="C18" s="92"/>
      <c r="D18" s="94" t="s">
        <v>10</v>
      </c>
      <c r="E18" s="11" t="s">
        <v>7</v>
      </c>
      <c r="F18" s="12">
        <v>-37</v>
      </c>
      <c r="G18" s="13">
        <v>-3</v>
      </c>
      <c r="H18" s="14">
        <v>0</v>
      </c>
      <c r="I18" s="15">
        <v>-40</v>
      </c>
    </row>
    <row r="19" spans="2:9" ht="15" customHeight="1">
      <c r="B19" s="10"/>
      <c r="C19" s="92"/>
      <c r="D19" s="92"/>
      <c r="E19" s="16" t="s">
        <v>8</v>
      </c>
      <c r="F19" s="17">
        <v>-4</v>
      </c>
      <c r="G19" s="18">
        <v>0</v>
      </c>
      <c r="H19" s="19">
        <v>0</v>
      </c>
      <c r="I19" s="20">
        <v>-4</v>
      </c>
    </row>
    <row r="20" spans="2:9" ht="15" customHeight="1">
      <c r="B20" s="10"/>
      <c r="C20" s="92"/>
      <c r="D20" s="92"/>
      <c r="E20" s="21" t="s">
        <v>9</v>
      </c>
      <c r="F20" s="22">
        <v>-41</v>
      </c>
      <c r="G20" s="23">
        <v>-3</v>
      </c>
      <c r="H20" s="24">
        <v>0</v>
      </c>
      <c r="I20" s="25">
        <v>-44</v>
      </c>
    </row>
    <row r="21" spans="2:9" ht="15" customHeight="1">
      <c r="B21" s="10"/>
      <c r="C21" s="92"/>
      <c r="D21" s="87" t="s">
        <v>6</v>
      </c>
      <c r="E21" s="11" t="s">
        <v>7</v>
      </c>
      <c r="F21" s="12">
        <v>-102</v>
      </c>
      <c r="G21" s="13">
        <v>-6</v>
      </c>
      <c r="H21" s="14">
        <v>22</v>
      </c>
      <c r="I21" s="15">
        <v>-86</v>
      </c>
    </row>
    <row r="22" spans="2:9" ht="15" customHeight="1">
      <c r="B22" s="10"/>
      <c r="C22" s="92"/>
      <c r="D22" s="26" t="s">
        <v>10</v>
      </c>
      <c r="E22" s="16" t="s">
        <v>8</v>
      </c>
      <c r="F22" s="17">
        <v>-6</v>
      </c>
      <c r="G22" s="18">
        <v>0</v>
      </c>
      <c r="H22" s="19">
        <v>0</v>
      </c>
      <c r="I22" s="20">
        <v>-6</v>
      </c>
    </row>
    <row r="23" spans="2:9" ht="15" customHeight="1">
      <c r="B23" s="27" t="s">
        <v>13</v>
      </c>
      <c r="C23" s="92"/>
      <c r="D23" s="26" t="s">
        <v>9</v>
      </c>
      <c r="E23" s="21" t="s">
        <v>9</v>
      </c>
      <c r="F23" s="22">
        <v>-108</v>
      </c>
      <c r="G23" s="23">
        <v>-6</v>
      </c>
      <c r="H23" s="24">
        <v>22</v>
      </c>
      <c r="I23" s="25">
        <v>-92</v>
      </c>
    </row>
    <row r="24" spans="2:9" ht="15" customHeight="1">
      <c r="B24" s="10"/>
      <c r="C24" s="91" t="s">
        <v>14</v>
      </c>
      <c r="D24" s="94" t="s">
        <v>6</v>
      </c>
      <c r="E24" s="11" t="s">
        <v>7</v>
      </c>
      <c r="F24" s="12">
        <v>-394</v>
      </c>
      <c r="G24" s="13">
        <v>-38</v>
      </c>
      <c r="H24" s="14">
        <v>2</v>
      </c>
      <c r="I24" s="15">
        <v>-430</v>
      </c>
    </row>
    <row r="25" spans="2:9" ht="15" customHeight="1">
      <c r="B25" s="10"/>
      <c r="C25" s="92"/>
      <c r="D25" s="95"/>
      <c r="E25" s="16" t="s">
        <v>8</v>
      </c>
      <c r="F25" s="17">
        <v>42</v>
      </c>
      <c r="G25" s="18">
        <v>0</v>
      </c>
      <c r="H25" s="19">
        <v>1</v>
      </c>
      <c r="I25" s="20">
        <v>43</v>
      </c>
    </row>
    <row r="26" spans="2:9" ht="15" customHeight="1">
      <c r="B26" s="10"/>
      <c r="C26" s="92"/>
      <c r="D26" s="95"/>
      <c r="E26" s="21" t="s">
        <v>9</v>
      </c>
      <c r="F26" s="22">
        <v>-352</v>
      </c>
      <c r="G26" s="23">
        <v>-38</v>
      </c>
      <c r="H26" s="24">
        <v>3</v>
      </c>
      <c r="I26" s="25">
        <v>-387</v>
      </c>
    </row>
    <row r="27" spans="2:9" ht="15" customHeight="1">
      <c r="B27" s="10"/>
      <c r="C27" s="92"/>
      <c r="D27" s="94" t="s">
        <v>10</v>
      </c>
      <c r="E27" s="11" t="s">
        <v>7</v>
      </c>
      <c r="F27" s="12">
        <v>-437</v>
      </c>
      <c r="G27" s="13">
        <v>-35</v>
      </c>
      <c r="H27" s="14">
        <v>-27</v>
      </c>
      <c r="I27" s="15">
        <v>-499</v>
      </c>
    </row>
    <row r="28" spans="2:9" ht="15" customHeight="1">
      <c r="B28" s="10"/>
      <c r="C28" s="92"/>
      <c r="D28" s="92"/>
      <c r="E28" s="16" t="s">
        <v>8</v>
      </c>
      <c r="F28" s="17">
        <v>31</v>
      </c>
      <c r="G28" s="18">
        <v>9</v>
      </c>
      <c r="H28" s="19">
        <v>0</v>
      </c>
      <c r="I28" s="20">
        <v>40</v>
      </c>
    </row>
    <row r="29" spans="2:9" ht="15" customHeight="1">
      <c r="B29" s="10"/>
      <c r="C29" s="92"/>
      <c r="D29" s="92"/>
      <c r="E29" s="21" t="s">
        <v>9</v>
      </c>
      <c r="F29" s="22">
        <v>-406</v>
      </c>
      <c r="G29" s="23">
        <v>-26</v>
      </c>
      <c r="H29" s="24">
        <v>-27</v>
      </c>
      <c r="I29" s="25">
        <v>-459</v>
      </c>
    </row>
    <row r="30" spans="2:9" ht="15" customHeight="1">
      <c r="B30" s="10"/>
      <c r="C30" s="92"/>
      <c r="D30" s="87" t="s">
        <v>6</v>
      </c>
      <c r="E30" s="11" t="s">
        <v>7</v>
      </c>
      <c r="F30" s="12">
        <v>-831</v>
      </c>
      <c r="G30" s="13">
        <v>-73</v>
      </c>
      <c r="H30" s="14">
        <v>-25</v>
      </c>
      <c r="I30" s="15">
        <v>-929</v>
      </c>
    </row>
    <row r="31" spans="2:9" ht="15" customHeight="1">
      <c r="B31" s="10"/>
      <c r="C31" s="92"/>
      <c r="D31" s="26" t="s">
        <v>10</v>
      </c>
      <c r="E31" s="16" t="s">
        <v>8</v>
      </c>
      <c r="F31" s="17">
        <v>73</v>
      </c>
      <c r="G31" s="18">
        <v>9</v>
      </c>
      <c r="H31" s="19">
        <v>1</v>
      </c>
      <c r="I31" s="20">
        <v>83</v>
      </c>
    </row>
    <row r="32" spans="2:9" ht="15" customHeight="1" thickBot="1">
      <c r="B32" s="28"/>
      <c r="C32" s="93"/>
      <c r="D32" s="29" t="s">
        <v>9</v>
      </c>
      <c r="E32" s="30" t="s">
        <v>9</v>
      </c>
      <c r="F32" s="31">
        <v>-758</v>
      </c>
      <c r="G32" s="32">
        <v>-64</v>
      </c>
      <c r="H32" s="33">
        <v>-24</v>
      </c>
      <c r="I32" s="34">
        <v>-846</v>
      </c>
    </row>
    <row r="33" ht="21" customHeight="1" thickBot="1"/>
    <row r="34" spans="2:9" ht="42.75" customHeight="1">
      <c r="B34" s="35"/>
      <c r="C34" s="5"/>
      <c r="D34" s="5"/>
      <c r="E34" s="5"/>
      <c r="F34" s="6" t="s">
        <v>1</v>
      </c>
      <c r="G34" s="7" t="s">
        <v>2</v>
      </c>
      <c r="H34" s="36" t="s">
        <v>3</v>
      </c>
      <c r="I34" s="37" t="s">
        <v>4</v>
      </c>
    </row>
    <row r="35" spans="2:9" ht="42.75" customHeight="1">
      <c r="B35" s="38" t="s">
        <v>15</v>
      </c>
      <c r="C35" s="96" t="s">
        <v>34</v>
      </c>
      <c r="D35" s="97"/>
      <c r="E35" s="97"/>
      <c r="F35" s="12">
        <v>85538</v>
      </c>
      <c r="G35" s="13">
        <v>1278</v>
      </c>
      <c r="H35" s="39">
        <v>1360</v>
      </c>
      <c r="I35" s="40">
        <v>88176</v>
      </c>
    </row>
    <row r="36" spans="2:9" ht="42.75" customHeight="1">
      <c r="B36" s="27" t="s">
        <v>16</v>
      </c>
      <c r="C36" s="98" t="s">
        <v>12</v>
      </c>
      <c r="D36" s="99"/>
      <c r="E36" s="99"/>
      <c r="F36" s="17">
        <v>-74</v>
      </c>
      <c r="G36" s="18">
        <v>-1</v>
      </c>
      <c r="H36" s="41">
        <v>21</v>
      </c>
      <c r="I36" s="42">
        <v>-54</v>
      </c>
    </row>
    <row r="37" spans="2:9" ht="42.75" customHeight="1" thickBot="1">
      <c r="B37" s="43" t="s">
        <v>17</v>
      </c>
      <c r="C37" s="100" t="s">
        <v>14</v>
      </c>
      <c r="D37" s="101"/>
      <c r="E37" s="101"/>
      <c r="F37" s="31">
        <v>488</v>
      </c>
      <c r="G37" s="32">
        <v>-5</v>
      </c>
      <c r="H37" s="44">
        <v>22</v>
      </c>
      <c r="I37" s="45">
        <v>505</v>
      </c>
    </row>
    <row r="39" ht="13.5">
      <c r="H39" s="46" t="s">
        <v>18</v>
      </c>
    </row>
  </sheetData>
  <sheetProtection/>
  <mergeCells count="12">
    <mergeCell ref="C24:C32"/>
    <mergeCell ref="D24:D26"/>
    <mergeCell ref="D27:D29"/>
    <mergeCell ref="C35:E35"/>
    <mergeCell ref="C36:E36"/>
    <mergeCell ref="C37:E37"/>
    <mergeCell ref="C6:C14"/>
    <mergeCell ref="D6:D8"/>
    <mergeCell ref="D9:D11"/>
    <mergeCell ref="C15:C23"/>
    <mergeCell ref="D15:D17"/>
    <mergeCell ref="D18:D2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帯広市の人口・世帯数</dc:title>
  <dc:subject/>
  <dc:creator>帯広市 市民環境部 戸籍住民課</dc:creator>
  <cp:keywords/>
  <dc:description/>
  <cp:lastModifiedBy>obi14001</cp:lastModifiedBy>
  <dcterms:created xsi:type="dcterms:W3CDTF">2007-05-07T06:28:20Z</dcterms:created>
  <dcterms:modified xsi:type="dcterms:W3CDTF">2020-04-09T02:37:52Z</dcterms:modified>
  <cp:category/>
  <cp:version/>
  <cp:contentType/>
  <cp:contentStatus/>
</cp:coreProperties>
</file>